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120" windowHeight="8190" activeTab="1"/>
  </bookViews>
  <sheets>
    <sheet name="пр № 2 Пер мероп МП Культура" sheetId="1" r:id="rId1"/>
    <sheet name="прил 3 Рес. обесп. МП Культ  " sheetId="2" r:id="rId2"/>
  </sheets>
  <definedNames>
    <definedName name="_xlnm.Print_Titles" localSheetId="0">'пр № 2 Пер мероп МП Культура'!$7:$10</definedName>
    <definedName name="_xlnm.Print_Area" localSheetId="0">'пр № 2 Пер мероп МП Культура'!$A$1:$K$300</definedName>
    <definedName name="_xlnm.Print_Area" localSheetId="1">'прил 3 Рес. обесп. МП Культ  '!$A$1:$H$307</definedName>
  </definedNames>
  <calcPr calcId="125725"/>
</workbook>
</file>

<file path=xl/calcChain.xml><?xml version="1.0" encoding="utf-8"?>
<calcChain xmlns="http://schemas.openxmlformats.org/spreadsheetml/2006/main">
  <c r="F20" i="1"/>
  <c r="G20"/>
  <c r="H20"/>
  <c r="I20"/>
  <c r="F21"/>
  <c r="G21"/>
  <c r="H21"/>
  <c r="I21"/>
  <c r="F22"/>
  <c r="E22"/>
  <c r="G22"/>
  <c r="H22"/>
  <c r="I22"/>
  <c r="F23"/>
  <c r="G23"/>
  <c r="H23"/>
  <c r="I23"/>
  <c r="F24"/>
  <c r="G24"/>
  <c r="I24"/>
  <c r="F25"/>
  <c r="G25"/>
  <c r="H25"/>
  <c r="I25"/>
  <c r="F26"/>
  <c r="G26"/>
  <c r="H26"/>
  <c r="I26"/>
  <c r="F27"/>
  <c r="G27"/>
  <c r="I27"/>
  <c r="E28"/>
  <c r="E27" s="1"/>
  <c r="E29"/>
  <c r="E30"/>
  <c r="E31"/>
  <c r="H32"/>
  <c r="H24"/>
  <c r="E33"/>
  <c r="E34"/>
  <c r="F44"/>
  <c r="F36"/>
  <c r="G44"/>
  <c r="G36"/>
  <c r="H44"/>
  <c r="H36"/>
  <c r="I44"/>
  <c r="I36"/>
  <c r="F45"/>
  <c r="F37" s="1"/>
  <c r="G45"/>
  <c r="G37" s="1"/>
  <c r="H45"/>
  <c r="H37" s="1"/>
  <c r="I45"/>
  <c r="I37" s="1"/>
  <c r="I13" s="1"/>
  <c r="F46"/>
  <c r="F38" s="1"/>
  <c r="G46"/>
  <c r="G38" s="1"/>
  <c r="H46"/>
  <c r="H38" s="1"/>
  <c r="I46"/>
  <c r="I38" s="1"/>
  <c r="F47"/>
  <c r="F39"/>
  <c r="G47"/>
  <c r="G39"/>
  <c r="H47"/>
  <c r="H39"/>
  <c r="I47"/>
  <c r="I39"/>
  <c r="F48"/>
  <c r="F40"/>
  <c r="G48"/>
  <c r="G40"/>
  <c r="I48"/>
  <c r="I40"/>
  <c r="F49"/>
  <c r="F41"/>
  <c r="G49"/>
  <c r="G41"/>
  <c r="H49"/>
  <c r="H41"/>
  <c r="I49"/>
  <c r="I41"/>
  <c r="F50"/>
  <c r="F42"/>
  <c r="G50"/>
  <c r="G42"/>
  <c r="H50"/>
  <c r="H42"/>
  <c r="H18" s="1"/>
  <c r="I50"/>
  <c r="I42" s="1"/>
  <c r="F51"/>
  <c r="E51" s="1"/>
  <c r="G51"/>
  <c r="H51"/>
  <c r="I51"/>
  <c r="E52"/>
  <c r="E53"/>
  <c r="E54"/>
  <c r="E55"/>
  <c r="E56"/>
  <c r="E57"/>
  <c r="E58"/>
  <c r="F59"/>
  <c r="G59"/>
  <c r="I59"/>
  <c r="E60"/>
  <c r="E61"/>
  <c r="E62"/>
  <c r="E63"/>
  <c r="H64"/>
  <c r="E65"/>
  <c r="E66"/>
  <c r="F67"/>
  <c r="G67"/>
  <c r="H67"/>
  <c r="I67"/>
  <c r="E68"/>
  <c r="E67" s="1"/>
  <c r="E69"/>
  <c r="E70"/>
  <c r="E71"/>
  <c r="E72"/>
  <c r="E73"/>
  <c r="E74"/>
  <c r="F75"/>
  <c r="G75"/>
  <c r="H75"/>
  <c r="I75"/>
  <c r="E76"/>
  <c r="E77"/>
  <c r="E78"/>
  <c r="E79"/>
  <c r="E80"/>
  <c r="E81"/>
  <c r="E82"/>
  <c r="F83"/>
  <c r="G83"/>
  <c r="H83"/>
  <c r="I83"/>
  <c r="E84"/>
  <c r="E85"/>
  <c r="E83" s="1"/>
  <c r="E86"/>
  <c r="E87"/>
  <c r="E88"/>
  <c r="E89"/>
  <c r="E90"/>
  <c r="F91"/>
  <c r="G91"/>
  <c r="H91"/>
  <c r="I91"/>
  <c r="E92"/>
  <c r="E93"/>
  <c r="E94"/>
  <c r="E95"/>
  <c r="E96"/>
  <c r="E97"/>
  <c r="E98"/>
  <c r="F99"/>
  <c r="G99"/>
  <c r="H99"/>
  <c r="I99"/>
  <c r="E100"/>
  <c r="E101"/>
  <c r="E102"/>
  <c r="E103"/>
  <c r="E104"/>
  <c r="E105"/>
  <c r="E99" s="1"/>
  <c r="E106"/>
  <c r="F107"/>
  <c r="G107"/>
  <c r="H107"/>
  <c r="I107"/>
  <c r="E108"/>
  <c r="E107" s="1"/>
  <c r="E109"/>
  <c r="E110"/>
  <c r="E111"/>
  <c r="E112"/>
  <c r="E113"/>
  <c r="E114"/>
  <c r="F115"/>
  <c r="G115"/>
  <c r="I115"/>
  <c r="E116"/>
  <c r="E117"/>
  <c r="E118"/>
  <c r="E119"/>
  <c r="H120"/>
  <c r="H115"/>
  <c r="E121"/>
  <c r="E122"/>
  <c r="F132"/>
  <c r="F124"/>
  <c r="G132"/>
  <c r="G124"/>
  <c r="H132"/>
  <c r="H124"/>
  <c r="I132"/>
  <c r="I124"/>
  <c r="F133"/>
  <c r="F125"/>
  <c r="G133"/>
  <c r="G125"/>
  <c r="H133"/>
  <c r="H125"/>
  <c r="I133"/>
  <c r="I125"/>
  <c r="F134"/>
  <c r="F126"/>
  <c r="G134"/>
  <c r="G126" s="1"/>
  <c r="H134"/>
  <c r="H126" s="1"/>
  <c r="I134"/>
  <c r="I126" s="1"/>
  <c r="F135"/>
  <c r="F127" s="1"/>
  <c r="G135"/>
  <c r="G127" s="1"/>
  <c r="H135"/>
  <c r="H127" s="1"/>
  <c r="I135"/>
  <c r="I127" s="1"/>
  <c r="I15" s="1"/>
  <c r="F136"/>
  <c r="F128" s="1"/>
  <c r="G136"/>
  <c r="G128" s="1"/>
  <c r="H136"/>
  <c r="H128" s="1"/>
  <c r="I136"/>
  <c r="I128" s="1"/>
  <c r="I16" s="1"/>
  <c r="F137"/>
  <c r="F129" s="1"/>
  <c r="G137"/>
  <c r="G129" s="1"/>
  <c r="H137"/>
  <c r="H129" s="1"/>
  <c r="I137"/>
  <c r="I129" s="1"/>
  <c r="F138"/>
  <c r="F130" s="1"/>
  <c r="G138"/>
  <c r="G130"/>
  <c r="H138"/>
  <c r="H130"/>
  <c r="I138"/>
  <c r="I130"/>
  <c r="F139"/>
  <c r="G139"/>
  <c r="H139"/>
  <c r="I139"/>
  <c r="E140"/>
  <c r="E141"/>
  <c r="E142"/>
  <c r="E143"/>
  <c r="E144"/>
  <c r="E139" s="1"/>
  <c r="E145"/>
  <c r="E146"/>
  <c r="F147"/>
  <c r="G147"/>
  <c r="H147"/>
  <c r="I147"/>
  <c r="E148"/>
  <c r="E149"/>
  <c r="E150"/>
  <c r="E151"/>
  <c r="E152"/>
  <c r="E153"/>
  <c r="E154"/>
  <c r="F155"/>
  <c r="G155"/>
  <c r="H155"/>
  <c r="I155"/>
  <c r="E156"/>
  <c r="E155" s="1"/>
  <c r="E157"/>
  <c r="E158"/>
  <c r="E159"/>
  <c r="E160"/>
  <c r="E161"/>
  <c r="E162"/>
  <c r="F163"/>
  <c r="G163"/>
  <c r="H163"/>
  <c r="I163"/>
  <c r="E164"/>
  <c r="E165"/>
  <c r="E166"/>
  <c r="E167"/>
  <c r="E168"/>
  <c r="E169"/>
  <c r="E170"/>
  <c r="F171"/>
  <c r="G171"/>
  <c r="H171"/>
  <c r="I171"/>
  <c r="E172"/>
  <c r="E173"/>
  <c r="E174"/>
  <c r="E171" s="1"/>
  <c r="E175"/>
  <c r="E176"/>
  <c r="E177"/>
  <c r="E178"/>
  <c r="F179"/>
  <c r="G179"/>
  <c r="H179"/>
  <c r="I179"/>
  <c r="E180"/>
  <c r="E181"/>
  <c r="E182"/>
  <c r="E183"/>
  <c r="E184"/>
  <c r="E185"/>
  <c r="E186"/>
  <c r="F187"/>
  <c r="G187"/>
  <c r="H187"/>
  <c r="I187"/>
  <c r="E188"/>
  <c r="E187" s="1"/>
  <c r="E189"/>
  <c r="E190"/>
  <c r="E191"/>
  <c r="E192"/>
  <c r="E193"/>
  <c r="E194"/>
  <c r="F195"/>
  <c r="G195"/>
  <c r="H195"/>
  <c r="I195"/>
  <c r="E196"/>
  <c r="E197"/>
  <c r="E198"/>
  <c r="E199"/>
  <c r="E200"/>
  <c r="E201"/>
  <c r="E202"/>
  <c r="F203"/>
  <c r="G203"/>
  <c r="H203"/>
  <c r="I203"/>
  <c r="E204"/>
  <c r="E205"/>
  <c r="E206"/>
  <c r="E207"/>
  <c r="E208"/>
  <c r="E203" s="1"/>
  <c r="E209"/>
  <c r="E210"/>
  <c r="F211"/>
  <c r="G211"/>
  <c r="H211"/>
  <c r="I211"/>
  <c r="E212"/>
  <c r="E213"/>
  <c r="E214"/>
  <c r="E215"/>
  <c r="E216"/>
  <c r="E217"/>
  <c r="E218"/>
  <c r="F228"/>
  <c r="F220" s="1"/>
  <c r="G228"/>
  <c r="G220" s="1"/>
  <c r="H228"/>
  <c r="H220" s="1"/>
  <c r="I228"/>
  <c r="I220" s="1"/>
  <c r="F229"/>
  <c r="F221" s="1"/>
  <c r="G229"/>
  <c r="G221" s="1"/>
  <c r="H229"/>
  <c r="H221" s="1"/>
  <c r="I229"/>
  <c r="I221" s="1"/>
  <c r="F230"/>
  <c r="F222"/>
  <c r="G230"/>
  <c r="G222"/>
  <c r="H230"/>
  <c r="H222"/>
  <c r="I230"/>
  <c r="I222"/>
  <c r="F231"/>
  <c r="F223"/>
  <c r="G231"/>
  <c r="G223" s="1"/>
  <c r="H231"/>
  <c r="H223" s="1"/>
  <c r="I231"/>
  <c r="I223" s="1"/>
  <c r="F232"/>
  <c r="F224" s="1"/>
  <c r="G232"/>
  <c r="G224" s="1"/>
  <c r="H232"/>
  <c r="H224" s="1"/>
  <c r="I232"/>
  <c r="I224" s="1"/>
  <c r="F233"/>
  <c r="F225" s="1"/>
  <c r="G233"/>
  <c r="G225" s="1"/>
  <c r="H233"/>
  <c r="H225" s="1"/>
  <c r="I233"/>
  <c r="I225" s="1"/>
  <c r="F234"/>
  <c r="F226" s="1"/>
  <c r="G234"/>
  <c r="G226" s="1"/>
  <c r="G18" s="1"/>
  <c r="H234"/>
  <c r="H226" s="1"/>
  <c r="I234"/>
  <c r="I226" s="1"/>
  <c r="F235"/>
  <c r="G235"/>
  <c r="H235"/>
  <c r="I235"/>
  <c r="E236"/>
  <c r="E235" s="1"/>
  <c r="E237"/>
  <c r="E238"/>
  <c r="E239"/>
  <c r="E240"/>
  <c r="E241"/>
  <c r="E242"/>
  <c r="F243"/>
  <c r="G243"/>
  <c r="H243"/>
  <c r="I243"/>
  <c r="E244"/>
  <c r="E243" s="1"/>
  <c r="E245"/>
  <c r="E246"/>
  <c r="E247"/>
  <c r="E248"/>
  <c r="E249"/>
  <c r="E250"/>
  <c r="F251"/>
  <c r="G251"/>
  <c r="H251"/>
  <c r="I251"/>
  <c r="E252"/>
  <c r="E251" s="1"/>
  <c r="E253"/>
  <c r="E254"/>
  <c r="E255"/>
  <c r="E256"/>
  <c r="E257"/>
  <c r="E258"/>
  <c r="F260"/>
  <c r="F259" s="1"/>
  <c r="G260"/>
  <c r="H260"/>
  <c r="I260"/>
  <c r="I259" s="1"/>
  <c r="F261"/>
  <c r="G261"/>
  <c r="H261"/>
  <c r="I261"/>
  <c r="F262"/>
  <c r="G262"/>
  <c r="E262"/>
  <c r="H262"/>
  <c r="I262"/>
  <c r="F263"/>
  <c r="G263"/>
  <c r="G259" s="1"/>
  <c r="H263"/>
  <c r="I263"/>
  <c r="F264"/>
  <c r="G264"/>
  <c r="E264" s="1"/>
  <c r="H264"/>
  <c r="I264"/>
  <c r="F265"/>
  <c r="G265"/>
  <c r="H265"/>
  <c r="I265"/>
  <c r="F266"/>
  <c r="E266" s="1"/>
  <c r="G266"/>
  <c r="H266"/>
  <c r="I266"/>
  <c r="F267"/>
  <c r="G267"/>
  <c r="H267"/>
  <c r="I267"/>
  <c r="E268"/>
  <c r="E269"/>
  <c r="E270"/>
  <c r="E271"/>
  <c r="E267" s="1"/>
  <c r="E272"/>
  <c r="E273"/>
  <c r="E274"/>
  <c r="F276"/>
  <c r="F275" s="1"/>
  <c r="G276"/>
  <c r="H276"/>
  <c r="I276"/>
  <c r="F277"/>
  <c r="E277" s="1"/>
  <c r="G277"/>
  <c r="H277"/>
  <c r="I277"/>
  <c r="I275" s="1"/>
  <c r="F278"/>
  <c r="E278" s="1"/>
  <c r="G278"/>
  <c r="H278"/>
  <c r="I278"/>
  <c r="F279"/>
  <c r="G279"/>
  <c r="H279"/>
  <c r="I279"/>
  <c r="F280"/>
  <c r="G280"/>
  <c r="I280"/>
  <c r="E280" s="1"/>
  <c r="F281"/>
  <c r="G281"/>
  <c r="H281"/>
  <c r="E281" s="1"/>
  <c r="I281"/>
  <c r="F282"/>
  <c r="G282"/>
  <c r="H282"/>
  <c r="E282" s="1"/>
  <c r="I282"/>
  <c r="F291"/>
  <c r="G291"/>
  <c r="I291"/>
  <c r="E292"/>
  <c r="E293"/>
  <c r="E294"/>
  <c r="E295"/>
  <c r="E291" s="1"/>
  <c r="H296"/>
  <c r="E297"/>
  <c r="E298"/>
  <c r="E19" i="2"/>
  <c r="E11" s="1"/>
  <c r="F19"/>
  <c r="G19"/>
  <c r="H19"/>
  <c r="E20"/>
  <c r="D20" s="1"/>
  <c r="F20"/>
  <c r="G20"/>
  <c r="H20"/>
  <c r="E21"/>
  <c r="D21" s="1"/>
  <c r="F21"/>
  <c r="G21"/>
  <c r="H21"/>
  <c r="E22"/>
  <c r="F22"/>
  <c r="G22"/>
  <c r="H22"/>
  <c r="E23"/>
  <c r="F23"/>
  <c r="H23"/>
  <c r="E24"/>
  <c r="F24"/>
  <c r="D24" s="1"/>
  <c r="G24"/>
  <c r="H24"/>
  <c r="E25"/>
  <c r="F25"/>
  <c r="G25"/>
  <c r="H25"/>
  <c r="H18" s="1"/>
  <c r="E26"/>
  <c r="F26"/>
  <c r="H26"/>
  <c r="D27"/>
  <c r="D28"/>
  <c r="D29"/>
  <c r="D30"/>
  <c r="G31"/>
  <c r="G26" s="1"/>
  <c r="D32"/>
  <c r="D33"/>
  <c r="E43"/>
  <c r="E35"/>
  <c r="F43"/>
  <c r="F35"/>
  <c r="G43"/>
  <c r="G35"/>
  <c r="H43"/>
  <c r="H35" s="1"/>
  <c r="E44"/>
  <c r="E36"/>
  <c r="F44"/>
  <c r="F36"/>
  <c r="F12" s="1"/>
  <c r="G44"/>
  <c r="G36"/>
  <c r="G12" s="1"/>
  <c r="H44"/>
  <c r="H36"/>
  <c r="H12" s="1"/>
  <c r="E45"/>
  <c r="E37"/>
  <c r="F45"/>
  <c r="F37" s="1"/>
  <c r="F13" s="1"/>
  <c r="G45"/>
  <c r="G37" s="1"/>
  <c r="H45"/>
  <c r="H37"/>
  <c r="H13" s="1"/>
  <c r="E46"/>
  <c r="E38" s="1"/>
  <c r="F46"/>
  <c r="F38" s="1"/>
  <c r="F14" s="1"/>
  <c r="G46"/>
  <c r="G38" s="1"/>
  <c r="G14" s="1"/>
  <c r="H46"/>
  <c r="H38" s="1"/>
  <c r="E47"/>
  <c r="E39" s="1"/>
  <c r="F47"/>
  <c r="F39" s="1"/>
  <c r="H47"/>
  <c r="H39" s="1"/>
  <c r="E48"/>
  <c r="E40" s="1"/>
  <c r="F48"/>
  <c r="F40" s="1"/>
  <c r="G48"/>
  <c r="G40"/>
  <c r="G16" s="1"/>
  <c r="H48"/>
  <c r="H40"/>
  <c r="H16" s="1"/>
  <c r="E49"/>
  <c r="E41"/>
  <c r="F49"/>
  <c r="F41" s="1"/>
  <c r="G49"/>
  <c r="G41" s="1"/>
  <c r="H49"/>
  <c r="H41" s="1"/>
  <c r="E50"/>
  <c r="D50" s="1"/>
  <c r="F50"/>
  <c r="G50"/>
  <c r="H50"/>
  <c r="D51"/>
  <c r="D52"/>
  <c r="D53"/>
  <c r="D54"/>
  <c r="D55"/>
  <c r="D56"/>
  <c r="D57"/>
  <c r="E58"/>
  <c r="F58"/>
  <c r="H58"/>
  <c r="D59"/>
  <c r="D60"/>
  <c r="D58" s="1"/>
  <c r="D61"/>
  <c r="D62"/>
  <c r="G63"/>
  <c r="G47"/>
  <c r="G39" s="1"/>
  <c r="D64"/>
  <c r="D65"/>
  <c r="E66"/>
  <c r="F66"/>
  <c r="G66"/>
  <c r="H66"/>
  <c r="D67"/>
  <c r="D66" s="1"/>
  <c r="D68"/>
  <c r="D69"/>
  <c r="D70"/>
  <c r="D71"/>
  <c r="D72"/>
  <c r="D73"/>
  <c r="E74"/>
  <c r="F74"/>
  <c r="G74"/>
  <c r="H74"/>
  <c r="D75"/>
  <c r="D74" s="1"/>
  <c r="D76"/>
  <c r="D77"/>
  <c r="D78"/>
  <c r="D79"/>
  <c r="D80"/>
  <c r="D81"/>
  <c r="E82"/>
  <c r="F82"/>
  <c r="G82"/>
  <c r="H82"/>
  <c r="D83"/>
  <c r="D82" s="1"/>
  <c r="D84"/>
  <c r="D85"/>
  <c r="D86"/>
  <c r="D87"/>
  <c r="D88"/>
  <c r="D89"/>
  <c r="E90"/>
  <c r="F90"/>
  <c r="G90"/>
  <c r="H90"/>
  <c r="D91"/>
  <c r="D90" s="1"/>
  <c r="D92"/>
  <c r="D93"/>
  <c r="D94"/>
  <c r="D95"/>
  <c r="D96"/>
  <c r="D97"/>
  <c r="E98"/>
  <c r="F98"/>
  <c r="G98"/>
  <c r="H98"/>
  <c r="D99"/>
  <c r="D98" s="1"/>
  <c r="D100"/>
  <c r="D101"/>
  <c r="D102"/>
  <c r="D103"/>
  <c r="D104"/>
  <c r="D105"/>
  <c r="E106"/>
  <c r="F106"/>
  <c r="G106"/>
  <c r="H106"/>
  <c r="D107"/>
  <c r="D106" s="1"/>
  <c r="D108"/>
  <c r="D109"/>
  <c r="D110"/>
  <c r="D111"/>
  <c r="D112"/>
  <c r="D113"/>
  <c r="E114"/>
  <c r="F114"/>
  <c r="H114"/>
  <c r="D115"/>
  <c r="D116"/>
  <c r="D114" s="1"/>
  <c r="D117"/>
  <c r="D118"/>
  <c r="D119"/>
  <c r="G119"/>
  <c r="G114"/>
  <c r="D120"/>
  <c r="D121"/>
  <c r="E131"/>
  <c r="F131"/>
  <c r="F123" s="1"/>
  <c r="G131"/>
  <c r="G123" s="1"/>
  <c r="H131"/>
  <c r="H123" s="1"/>
  <c r="H122" s="1"/>
  <c r="E132"/>
  <c r="E124" s="1"/>
  <c r="F132"/>
  <c r="F124" s="1"/>
  <c r="G132"/>
  <c r="G124"/>
  <c r="H132"/>
  <c r="H124"/>
  <c r="E133"/>
  <c r="E125"/>
  <c r="F133"/>
  <c r="F125"/>
  <c r="G133"/>
  <c r="G125"/>
  <c r="H133"/>
  <c r="H125"/>
  <c r="E134"/>
  <c r="E126"/>
  <c r="F134"/>
  <c r="F126"/>
  <c r="G134"/>
  <c r="G126"/>
  <c r="H134"/>
  <c r="H126"/>
  <c r="E135"/>
  <c r="F135"/>
  <c r="F127" s="1"/>
  <c r="D127" s="1"/>
  <c r="G135"/>
  <c r="G127" s="1"/>
  <c r="H135"/>
  <c r="H127" s="1"/>
  <c r="E136"/>
  <c r="D136" s="1"/>
  <c r="F136"/>
  <c r="F128" s="1"/>
  <c r="G136"/>
  <c r="G128"/>
  <c r="H136"/>
  <c r="H128"/>
  <c r="E137"/>
  <c r="E129"/>
  <c r="D129" s="1"/>
  <c r="F137"/>
  <c r="F129"/>
  <c r="G137"/>
  <c r="G129"/>
  <c r="H137"/>
  <c r="H129"/>
  <c r="E138"/>
  <c r="F138"/>
  <c r="G138"/>
  <c r="H138"/>
  <c r="D139"/>
  <c r="D140"/>
  <c r="D138" s="1"/>
  <c r="D141"/>
  <c r="D142"/>
  <c r="D143"/>
  <c r="D144"/>
  <c r="D145"/>
  <c r="E146"/>
  <c r="F146"/>
  <c r="G146"/>
  <c r="H146"/>
  <c r="D147"/>
  <c r="D148"/>
  <c r="D146" s="1"/>
  <c r="D149"/>
  <c r="D150"/>
  <c r="D151"/>
  <c r="D152"/>
  <c r="D153"/>
  <c r="E154"/>
  <c r="F154"/>
  <c r="G154"/>
  <c r="H154"/>
  <c r="D155"/>
  <c r="D156"/>
  <c r="D154" s="1"/>
  <c r="D157"/>
  <c r="D158"/>
  <c r="D159"/>
  <c r="D160"/>
  <c r="D161"/>
  <c r="E162"/>
  <c r="F162"/>
  <c r="G162"/>
  <c r="H162"/>
  <c r="D163"/>
  <c r="D164"/>
  <c r="D162" s="1"/>
  <c r="D165"/>
  <c r="D166"/>
  <c r="D167"/>
  <c r="D168"/>
  <c r="D169"/>
  <c r="E170"/>
  <c r="F170"/>
  <c r="G170"/>
  <c r="H170"/>
  <c r="D171"/>
  <c r="D172"/>
  <c r="D170" s="1"/>
  <c r="D173"/>
  <c r="D174"/>
  <c r="D175"/>
  <c r="D176"/>
  <c r="D177"/>
  <c r="E178"/>
  <c r="F178"/>
  <c r="G178"/>
  <c r="H178"/>
  <c r="D179"/>
  <c r="D180"/>
  <c r="D178" s="1"/>
  <c r="D181"/>
  <c r="D182"/>
  <c r="D183"/>
  <c r="D184"/>
  <c r="D185"/>
  <c r="E186"/>
  <c r="F186"/>
  <c r="G186"/>
  <c r="H186"/>
  <c r="D187"/>
  <c r="D188"/>
  <c r="D186" s="1"/>
  <c r="D189"/>
  <c r="D190"/>
  <c r="D191"/>
  <c r="D192"/>
  <c r="D193"/>
  <c r="E194"/>
  <c r="F194"/>
  <c r="G194"/>
  <c r="H194"/>
  <c r="D195"/>
  <c r="D196"/>
  <c r="D194" s="1"/>
  <c r="D197"/>
  <c r="D198"/>
  <c r="D199"/>
  <c r="D200"/>
  <c r="D201"/>
  <c r="E202"/>
  <c r="F202"/>
  <c r="G202"/>
  <c r="H202"/>
  <c r="D203"/>
  <c r="D204"/>
  <c r="D202" s="1"/>
  <c r="D205"/>
  <c r="D206"/>
  <c r="D207"/>
  <c r="D208"/>
  <c r="D209"/>
  <c r="E210"/>
  <c r="F210"/>
  <c r="G210"/>
  <c r="H210"/>
  <c r="D211"/>
  <c r="D212"/>
  <c r="D210" s="1"/>
  <c r="D213"/>
  <c r="D214"/>
  <c r="D215"/>
  <c r="D216"/>
  <c r="D217"/>
  <c r="E227"/>
  <c r="F227"/>
  <c r="F219" s="1"/>
  <c r="G227"/>
  <c r="G226" s="1"/>
  <c r="H227"/>
  <c r="H219" s="1"/>
  <c r="E228"/>
  <c r="E220" s="1"/>
  <c r="F228"/>
  <c r="F220"/>
  <c r="G228"/>
  <c r="G220"/>
  <c r="H228"/>
  <c r="E229"/>
  <c r="D229" s="1"/>
  <c r="F229"/>
  <c r="F221"/>
  <c r="G229"/>
  <c r="G221"/>
  <c r="H229"/>
  <c r="H221"/>
  <c r="E230"/>
  <c r="E222"/>
  <c r="F230"/>
  <c r="F222" s="1"/>
  <c r="G230"/>
  <c r="G222" s="1"/>
  <c r="H230"/>
  <c r="H222" s="1"/>
  <c r="E231"/>
  <c r="E223" s="1"/>
  <c r="F231"/>
  <c r="G231"/>
  <c r="G223" s="1"/>
  <c r="H231"/>
  <c r="H223" s="1"/>
  <c r="E232"/>
  <c r="E224" s="1"/>
  <c r="D224" s="1"/>
  <c r="F232"/>
  <c r="F224"/>
  <c r="G232"/>
  <c r="G224"/>
  <c r="H232"/>
  <c r="H224"/>
  <c r="E233"/>
  <c r="F233"/>
  <c r="D233" s="1"/>
  <c r="G233"/>
  <c r="G225" s="1"/>
  <c r="H233"/>
  <c r="H225" s="1"/>
  <c r="E234"/>
  <c r="F234"/>
  <c r="G234"/>
  <c r="H234"/>
  <c r="D235"/>
  <c r="D236"/>
  <c r="D237"/>
  <c r="D234" s="1"/>
  <c r="D238"/>
  <c r="D239"/>
  <c r="D240"/>
  <c r="D241"/>
  <c r="E242"/>
  <c r="F242"/>
  <c r="G242"/>
  <c r="H242"/>
  <c r="D243"/>
  <c r="D242" s="1"/>
  <c r="D244"/>
  <c r="D245"/>
  <c r="D246"/>
  <c r="D247"/>
  <c r="D248"/>
  <c r="D249"/>
  <c r="E250"/>
  <c r="F250"/>
  <c r="G250"/>
  <c r="H250"/>
  <c r="D251"/>
  <c r="D252"/>
  <c r="D250" s="1"/>
  <c r="D253"/>
  <c r="D254"/>
  <c r="D255"/>
  <c r="D256"/>
  <c r="D257"/>
  <c r="E259"/>
  <c r="D259" s="1"/>
  <c r="F259"/>
  <c r="G259"/>
  <c r="H259"/>
  <c r="E260"/>
  <c r="D260" s="1"/>
  <c r="F260"/>
  <c r="G260"/>
  <c r="H260"/>
  <c r="H258" s="1"/>
  <c r="E261"/>
  <c r="F261"/>
  <c r="D261"/>
  <c r="G261"/>
  <c r="H261"/>
  <c r="E262"/>
  <c r="F262"/>
  <c r="D262" s="1"/>
  <c r="G262"/>
  <c r="H262"/>
  <c r="E263"/>
  <c r="F263"/>
  <c r="D263" s="1"/>
  <c r="G263"/>
  <c r="H263"/>
  <c r="E264"/>
  <c r="D264" s="1"/>
  <c r="F264"/>
  <c r="G264"/>
  <c r="H264"/>
  <c r="E265"/>
  <c r="D265" s="1"/>
  <c r="F265"/>
  <c r="G265"/>
  <c r="H265"/>
  <c r="E266"/>
  <c r="F266"/>
  <c r="G266"/>
  <c r="H266"/>
  <c r="D267"/>
  <c r="D268"/>
  <c r="D269"/>
  <c r="D270"/>
  <c r="D271"/>
  <c r="D272"/>
  <c r="D273"/>
  <c r="E275"/>
  <c r="E274" s="1"/>
  <c r="F275"/>
  <c r="G275"/>
  <c r="H275"/>
  <c r="E276"/>
  <c r="D276" s="1"/>
  <c r="F276"/>
  <c r="G276"/>
  <c r="H276"/>
  <c r="H274" s="1"/>
  <c r="E277"/>
  <c r="D277" s="1"/>
  <c r="F277"/>
  <c r="F274" s="1"/>
  <c r="G277"/>
  <c r="H277"/>
  <c r="E278"/>
  <c r="F278"/>
  <c r="G278"/>
  <c r="D278" s="1"/>
  <c r="H278"/>
  <c r="E279"/>
  <c r="D279" s="1"/>
  <c r="F279"/>
  <c r="H279"/>
  <c r="E280"/>
  <c r="F280"/>
  <c r="G280"/>
  <c r="D280" s="1"/>
  <c r="H280"/>
  <c r="E281"/>
  <c r="D281" s="1"/>
  <c r="F281"/>
  <c r="G281"/>
  <c r="H281"/>
  <c r="E290"/>
  <c r="F290"/>
  <c r="H290"/>
  <c r="D291"/>
  <c r="D292"/>
  <c r="D290" s="1"/>
  <c r="D293"/>
  <c r="D294"/>
  <c r="G295"/>
  <c r="D296"/>
  <c r="D297"/>
  <c r="E298"/>
  <c r="F298"/>
  <c r="G298"/>
  <c r="H298"/>
  <c r="D299"/>
  <c r="D300"/>
  <c r="D301"/>
  <c r="D302"/>
  <c r="D298"/>
  <c r="D303"/>
  <c r="D304"/>
  <c r="D305"/>
  <c r="E225"/>
  <c r="D230"/>
  <c r="H220"/>
  <c r="D126"/>
  <c r="D133"/>
  <c r="G130"/>
  <c r="D63"/>
  <c r="G58"/>
  <c r="D47"/>
  <c r="D43"/>
  <c r="E42"/>
  <c r="D22"/>
  <c r="E261" i="1"/>
  <c r="E233"/>
  <c r="I227"/>
  <c r="E137"/>
  <c r="E133"/>
  <c r="I131"/>
  <c r="E120"/>
  <c r="E115" s="1"/>
  <c r="E47"/>
  <c r="I43"/>
  <c r="E32"/>
  <c r="H27"/>
  <c r="E24"/>
  <c r="E20"/>
  <c r="F19"/>
  <c r="D134" i="2"/>
  <c r="H130"/>
  <c r="D46"/>
  <c r="D44"/>
  <c r="F42"/>
  <c r="D19"/>
  <c r="E234" i="1"/>
  <c r="E230"/>
  <c r="F227"/>
  <c r="E132"/>
  <c r="F131"/>
  <c r="E44"/>
  <c r="F43"/>
  <c r="E23"/>
  <c r="D295" i="2"/>
  <c r="G279"/>
  <c r="G274"/>
  <c r="F223"/>
  <c r="D231"/>
  <c r="D36"/>
  <c r="E296" i="1"/>
  <c r="H280"/>
  <c r="H275"/>
  <c r="H291"/>
  <c r="E276"/>
  <c r="E222"/>
  <c r="E125"/>
  <c r="E124"/>
  <c r="E41"/>
  <c r="E36"/>
  <c r="G19"/>
  <c r="E21"/>
  <c r="E25"/>
  <c r="E46"/>
  <c r="E50"/>
  <c r="H131"/>
  <c r="E134"/>
  <c r="E138"/>
  <c r="D132" i="2"/>
  <c r="H19" i="1"/>
  <c r="E26"/>
  <c r="E19" s="1"/>
  <c r="G43"/>
  <c r="E45"/>
  <c r="E49"/>
  <c r="E135"/>
  <c r="G275"/>
  <c r="D137" i="2"/>
  <c r="E39" i="1"/>
  <c r="E17" i="2"/>
  <c r="D275"/>
  <c r="D266"/>
  <c r="G258"/>
  <c r="D228"/>
  <c r="E219"/>
  <c r="E127"/>
  <c r="D125"/>
  <c r="E123"/>
  <c r="E130"/>
  <c r="E279" i="1"/>
  <c r="E265"/>
  <c r="H259"/>
  <c r="G290" i="2"/>
  <c r="E211" i="1"/>
  <c r="E195"/>
  <c r="E179"/>
  <c r="E163"/>
  <c r="E147"/>
  <c r="E91"/>
  <c r="E75"/>
  <c r="E64"/>
  <c r="H48"/>
  <c r="H43" s="1"/>
  <c r="E59"/>
  <c r="H59"/>
  <c r="I19"/>
  <c r="E48"/>
  <c r="E43" s="1"/>
  <c r="F11" i="2" l="1"/>
  <c r="F122"/>
  <c r="D40"/>
  <c r="F219" i="1"/>
  <c r="E220"/>
  <c r="F12"/>
  <c r="G13"/>
  <c r="G35"/>
  <c r="D220" i="2"/>
  <c r="E218"/>
  <c r="E34"/>
  <c r="E14"/>
  <c r="D14" s="1"/>
  <c r="D38"/>
  <c r="G219" i="1"/>
  <c r="G12"/>
  <c r="H13"/>
  <c r="F15" i="2"/>
  <c r="H218"/>
  <c r="H14"/>
  <c r="D37"/>
  <c r="E221" i="1"/>
  <c r="G17"/>
  <c r="G16"/>
  <c r="G15"/>
  <c r="I17"/>
  <c r="G14"/>
  <c r="F13"/>
  <c r="G122" i="2"/>
  <c r="G17"/>
  <c r="F16"/>
  <c r="D39"/>
  <c r="D26"/>
  <c r="E226" i="1"/>
  <c r="E225"/>
  <c r="E224"/>
  <c r="E223"/>
  <c r="H17"/>
  <c r="H15"/>
  <c r="H123"/>
  <c r="G123"/>
  <c r="H14"/>
  <c r="F15"/>
  <c r="G34" i="2"/>
  <c r="G13"/>
  <c r="H34"/>
  <c r="D35"/>
  <c r="H11"/>
  <c r="H12" i="1"/>
  <c r="H219"/>
  <c r="I12"/>
  <c r="I219"/>
  <c r="E130"/>
  <c r="F18"/>
  <c r="E129"/>
  <c r="F17"/>
  <c r="E17" s="1"/>
  <c r="F16"/>
  <c r="E128"/>
  <c r="F123"/>
  <c r="E127"/>
  <c r="E42"/>
  <c r="I18"/>
  <c r="F14"/>
  <c r="E38"/>
  <c r="E37"/>
  <c r="F35"/>
  <c r="E275"/>
  <c r="I123"/>
  <c r="I14"/>
  <c r="I35"/>
  <c r="D274" i="2"/>
  <c r="D258"/>
  <c r="D223"/>
  <c r="D222"/>
  <c r="D124"/>
  <c r="D41"/>
  <c r="H15"/>
  <c r="F34"/>
  <c r="E15"/>
  <c r="E126" i="1"/>
  <c r="E260"/>
  <c r="G23" i="2"/>
  <c r="D123"/>
  <c r="D122" s="1"/>
  <c r="E263" i="1"/>
  <c r="D131" i="2"/>
  <c r="D135"/>
  <c r="D232"/>
  <c r="D227"/>
  <c r="E229" i="1"/>
  <c r="F130" i="2"/>
  <c r="E221"/>
  <c r="D221" s="1"/>
  <c r="E228" i="1"/>
  <c r="E18" i="2"/>
  <c r="D25"/>
  <c r="E231" i="1"/>
  <c r="F18" i="2"/>
  <c r="D45"/>
  <c r="F225"/>
  <c r="D225" s="1"/>
  <c r="G219"/>
  <c r="G218" s="1"/>
  <c r="E128"/>
  <c r="D128" s="1"/>
  <c r="D31"/>
  <c r="H17"/>
  <c r="H40" i="1"/>
  <c r="H35" s="1"/>
  <c r="E226" i="2"/>
  <c r="E258"/>
  <c r="F258"/>
  <c r="E12"/>
  <c r="D12" s="1"/>
  <c r="F226"/>
  <c r="H227" i="1"/>
  <c r="E136"/>
  <c r="E131" s="1"/>
  <c r="E232"/>
  <c r="H42" i="2"/>
  <c r="D48"/>
  <c r="G131" i="1"/>
  <c r="G227"/>
  <c r="G42" i="2"/>
  <c r="D49"/>
  <c r="H226"/>
  <c r="D23" l="1"/>
  <c r="D18" s="1"/>
  <c r="G15"/>
  <c r="G18"/>
  <c r="D15"/>
  <c r="F218"/>
  <c r="E227" i="1"/>
  <c r="D226" i="2"/>
  <c r="E13"/>
  <c r="D13" s="1"/>
  <c r="E259" i="1"/>
  <c r="E18"/>
  <c r="H10" i="2"/>
  <c r="D42"/>
  <c r="D130"/>
  <c r="F17"/>
  <c r="D17" s="1"/>
  <c r="E122"/>
  <c r="E14" i="1"/>
  <c r="I11"/>
  <c r="H11"/>
  <c r="E15"/>
  <c r="E13"/>
  <c r="E219"/>
  <c r="E12"/>
  <c r="E11" s="1"/>
  <c r="F11"/>
  <c r="H16"/>
  <c r="E40"/>
  <c r="E123"/>
  <c r="E35"/>
  <c r="E16"/>
  <c r="D34" i="2"/>
  <c r="D219"/>
  <c r="D218" s="1"/>
  <c r="G11"/>
  <c r="G11" i="1"/>
  <c r="E16" i="2"/>
  <c r="D16" s="1"/>
  <c r="G10" l="1"/>
  <c r="D11"/>
  <c r="D10" s="1"/>
  <c r="F10"/>
  <c r="E10"/>
</calcChain>
</file>

<file path=xl/sharedStrings.xml><?xml version="1.0" encoding="utf-8"?>
<sst xmlns="http://schemas.openxmlformats.org/spreadsheetml/2006/main" count="247" uniqueCount="102">
  <si>
    <t xml:space="preserve">ПЕРЕЧЕНЬ ОСНОВНЫХ МЕРОПРИЯТИЙ МУНИЦИПАЛЬНОЙ ПРОГРАММЫ
«РАЗВИТИЕ КУЛЬТУРЫ» 
</t>
  </si>
  <si>
    <t>№ п/п</t>
  </si>
  <si>
    <t>Наименование подпрограммы</t>
  </si>
  <si>
    <t>Статус</t>
  </si>
  <si>
    <t>Год реали-зации прог-раммы</t>
  </si>
  <si>
    <t>Объем финансирования,  тыс. рублей</t>
  </si>
  <si>
    <t>Непосредственный результат реализации мероприятия</t>
  </si>
  <si>
    <t>Муниципальный заказчик,главный распорядитель (распорядитель) бюджетных средств, исполнитель</t>
  </si>
  <si>
    <t>Всего</t>
  </si>
  <si>
    <t>в том числе в разрезе источников финансирования</t>
  </si>
  <si>
    <t>федер. бюджет</t>
  </si>
  <si>
    <t>краевой бюджет</t>
  </si>
  <si>
    <t>местный бюджет</t>
  </si>
  <si>
    <t>внебюджетные источники</t>
  </si>
  <si>
    <t>Общий объем финансирования  программы «Развитие культуры» всего в том числе:</t>
  </si>
  <si>
    <t xml:space="preserve">всего </t>
  </si>
  <si>
    <t>Основное мероприятие №1 «Руководство и управление в сфере культуры и искусства»</t>
  </si>
  <si>
    <t>Проведение  социологических опросов об уровне удовлетворенности населения качеством предоставляемых услуг в поселениях Кавказского района</t>
  </si>
  <si>
    <t>1.1</t>
  </si>
  <si>
    <t>Мероприятие № 1.1 «Расходы на обеспечение функций органов местного самоуправления в сфере культуры и искусства»</t>
  </si>
  <si>
    <t>Основное мероприятие № 2 «Реализация дополнительных предпрофессиональных общеобразовательных программ в области искусств»</t>
  </si>
  <si>
    <t>учреждения, подведомственные отделу культуры</t>
  </si>
  <si>
    <t>2.1</t>
  </si>
  <si>
    <t>Мероприятие № 2.1 «Расходы на обеспечение деятельности (оказание услуг) муниципальных учреждений дополнительного образования сферы культуры»</t>
  </si>
  <si>
    <t>2.1.1</t>
  </si>
  <si>
    <t>Мероприятие № 2.1.1 "Обеспечение поэтапного повышения уровня средней заработной платы педагогическим работникам муниципальных учреждений дополнительного образования в сфере культуры и искусства"</t>
  </si>
  <si>
    <t>2.1.2</t>
  </si>
  <si>
    <t>2.2</t>
  </si>
  <si>
    <t>2.3</t>
  </si>
  <si>
    <t>Мероприятие № 2.3 «Компенсация расходов на оплату жилых помещений, отопления и освещения педагогическим работникам государственных и муниципальных учреждений, проживающим и работающим в сельской местности»</t>
  </si>
  <si>
    <t>2.4</t>
  </si>
  <si>
    <t>Мероприятие № 2.4 «Премия главы муниципального образования Кавказский район для  учащихся муниципальных бюджетных учреждений дополнительного образования за достижение выдающихся результатов в учебе и исполнительском мастерстве»</t>
  </si>
  <si>
    <t>2.5</t>
  </si>
  <si>
    <t xml:space="preserve">капитальный ремонт здания МБУ ДО ДШИ ст. Кавказская, укрепление материально-технической базы МБУ ДО детская художественная школа г.Кропоткин </t>
  </si>
  <si>
    <t>2.6</t>
  </si>
  <si>
    <t>Мероприятие № 2.6 Укрепление материально-технической базы, технического оснащения муниципальных учреждений дополнительного образования детей</t>
  </si>
  <si>
    <t>2.7</t>
  </si>
  <si>
    <t>Мероприятие № 2.7 Наказы избирателей</t>
  </si>
  <si>
    <t>Улучшение материально-технической базы</t>
  </si>
  <si>
    <t>2.8</t>
  </si>
  <si>
    <t>Мероприятие № 2.8 Осуществление капитального ремонта учреждениями дополнительного образования детей</t>
  </si>
  <si>
    <t>3</t>
  </si>
  <si>
    <t>Основное мероприятие № 3 «Организация библиотечного обслуживания населения муниципального образования Кавказский район»</t>
  </si>
  <si>
    <t>3.1</t>
  </si>
  <si>
    <t>Мероприятие № 3.1 «Расходы на обеспечение деятельности (оказание услуг) муниципальных учреждений сферы культуры»,</t>
  </si>
  <si>
    <t>3.1.1</t>
  </si>
  <si>
    <t>Мероприятие № 3.1.1 «Обеспечение поэтапного повышения уровня средней заработной платы работникам муниципальных учреждений культуры» (в рамках муниципального задания)</t>
  </si>
  <si>
    <t>3.1.2</t>
  </si>
  <si>
    <t>Мероприятие № 3.1.2 «Расходы на содержание муниципальных учреждений: МКУК «ЦМБ»</t>
  </si>
  <si>
    <t>3.2</t>
  </si>
  <si>
    <t>Мероприятие № 3.2 «Компенсация расходов на оплату жилых помещений, отопления и освещения работни-кам государственных и муниципальных учреждений, проживающим и работающим в сельской местности»</t>
  </si>
  <si>
    <t>3.3</t>
  </si>
  <si>
    <t>Мероприятие № 3.3 «Комплектование книжных фондов библиотек муниципального образования Кавказский район»</t>
  </si>
  <si>
    <t>3.4</t>
  </si>
  <si>
    <t>Мероприятие № 3.4. «Осуществление полномочий по комплектованию книжных фондов библиотек поселений, переданных из поселений муниципального образования Кавказский район»</t>
  </si>
  <si>
    <t>3.5</t>
  </si>
  <si>
    <t>Мероприятие № 3.5 «Создание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по Краснодарскому краю»</t>
  </si>
  <si>
    <t>3.6</t>
  </si>
  <si>
    <t>3.7</t>
  </si>
  <si>
    <t>3.8</t>
  </si>
  <si>
    <t>3.9</t>
  </si>
  <si>
    <t>4</t>
  </si>
  <si>
    <t>Основное мероприятие №4 «Методическое обслуживание учреждений культуры»</t>
  </si>
  <si>
    <t>4.1</t>
  </si>
  <si>
    <t>Мероприятие № 4.1 «Расходы на обеспечение деятельности (оказание услуг) муниципальных учреждений сферы культуры»</t>
  </si>
  <si>
    <t>4.1.1</t>
  </si>
  <si>
    <t>Мероприятие № 4.1.1 «Обеспечение поэтапного повышения уровня средней заработной платы работникам муниципальных учреждений культуры» (в рамках муниципального задания)</t>
  </si>
  <si>
    <t>4.1.2</t>
  </si>
  <si>
    <t>Мероприятие № 4.1.2 «Расходы на содержание муниципальных учреждений: МКУК «ОМЦ»</t>
  </si>
  <si>
    <t>4.2</t>
  </si>
  <si>
    <t>Мероприятие № 4.2 «Создание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по Краснодарскому краю»</t>
  </si>
  <si>
    <t>5</t>
  </si>
  <si>
    <t>Основное мероприятие №5 «Обеспечение организации и осуществления бухгалтерского учета»</t>
  </si>
  <si>
    <t xml:space="preserve">- оказание услуг по бухгалтерскому и налоговому учету муниципальным учреждениям Кавказского района </t>
  </si>
  <si>
    <t>5.1</t>
  </si>
  <si>
    <t>Мероприятие № 5.1 «Расходы на обеспечение деятельности (оказание услуг) муниципальных учреждений сферы культуры»</t>
  </si>
  <si>
    <t>6</t>
  </si>
  <si>
    <t>Основное мероприятие № 6 «Создание условий для организации досуга и культуры»</t>
  </si>
  <si>
    <t>6.1</t>
  </si>
  <si>
    <t>Мероприятие № 6.1 «Расходы на организацию и проведение мероприятий в области культуры, популяризации здорового образа жизни»</t>
  </si>
  <si>
    <t>Объем финансовых ресурсов, предусмотренных на реализацию  муниципальной программы "Развитие культуры"</t>
  </si>
  <si>
    <t>Общий объем финансирования  подпрограммы «Развитие культуры» всего,  в том числе:</t>
  </si>
  <si>
    <t xml:space="preserve">Мероприятие № 2.1.2 «Расходы на содержание муниципальных учреждений: МБУ ДО ДШИ ст. Казанской, МБУ ДО ДШИ ст. Кавказской, МБУ ДО ДМШ 1 имени Г.В. Свиридова, МБУ ДО ДХШ, МБУ ДО ДМШ № 2»
Мероприятие № 2.1.2 «Расходы на содержание муниципальных учреждений: МБУ ДО ДШИ ст. Казанской, МБУ ДО ДШИ ст. Кавказской, МБУ ДО ДМШ 1 имени Г.В. Свиридова, МБУ ДО ДХШ, МБУ ДО ДМШ № 2»
Мероприятие № 2.1.2 «Расходы на содержание муниципальных учреждений: МБУ ДО ДШИ ст. Казанской, МБУ ДО ДШИ ст. Кавказской, МБУ ДО ДМШ 1 имени Г.В. Свиридова, МБУ ДО ДХШ, МБУ ДО ДМШ № 2»
Мероприятие № 2.1.2 «Расходы на содержание муниципальных учреждений: МБУ ДО ДШИ ст. Казанской, МБУ ДО ДШИ ст. Кавказской, МБУ ДО ДМШ 1 имени Г.В. Свиридова, МБУ ДО ДХШ, МБУ ДО ДМШ № 2»
Мероприятие № 2.1.2 «Расходы на содержание муниципальных учреждений: МБУ ДО ДШИ ст. Казанской, МБУ ДО ДШИ ст. Кавказской, МБУ ДО ДМШ 1 имени Г.В. Свиридова, МБУ ДО ДХШ, МБУ ДО ДМШ № 2»
Мероприятие № 2.1.2 «Расходы на содержание муниципальных учреждений: МБУ ДО ДШИ ст. Казанской, МБУ ДО ДШИ ст. Кавказской, МБУ ДО ДМШ 1 имени Г.В. Свиридова, МБУ ДО ДХШ, МБУ ДО ДМШ № 2»
Мероприятие № 2.1.2 «Расходы на содержание муниципальных учреждений: МБУ ДО ДШИ ст. Казанской, МБУ ДО ДШИ ст. Кавказской, МБУ ДО ДМШ 1 имени Г.В. Свиридова, МБУ ДО ДХШ, МБУ ДО ДМШ № 2»
Мероприятие № 2.1.2 «Расходы на содержание муниципальных учреждений: МБУ ДО ДШИ ст. Казанской, МБУ ДО ДШИ ст. Кавказской, МБУ ДО ДМШ 1 имени Г.В. Свиридова, МБУ ДО ДХШ, МБУ ДО ДМШ № 2»
Мероприятие № 2.1.2 «Расходы на содержание муниципальных учреждений: МБУ ДО ДШИ ст. Казанской, МБУ ДО ДШИ ст. Кавказской, МБУ ДО ДМШ 1 имени Г.В. Свиридова, МБУ ДО ДХШ, МБУ ДО ДМШ № 2»
Мероприятие № 2.1.2 «Расходы на содержание муниципальных учреждений: МБУ ДО ДШИ ст. Казанской, МБУ ДО ДШИ ст. Кавказской, МБУ ДО ДМШ 1 имени Г.В. Свиридова, МБУ ДО ДХШ, МБУ ДО ДМШ № 2»
Мероприятие № 2.1.2 «Расходы на содержание муниципальных учреждений: МБУ ДО ДШИ ст. Казанской, МБУ ДО ДШИ ст. Кавказской, МБУ ДО ДМШ 1 имени Г.В. Свиридова, МБУ ДО ДХШ, МБУ ДО ДМШ № 2»
Мероприятие № 2.1.2 «Расходы на содержание муниципальных учреждений: МБУ ДО ДШИ ст. Казанской, МБУ ДО ДШИ ст. Кавказской, МБУ ДО ДМШ 1 имени Г.В. Свиридова, МБУ ДО ДХШ, МБУ ДО ДМШ № 2»
Мероприятие № 2.1.2 «Расходы на содержание муниципальных учреждений: МБУ ДО ДШИ ст. Казанской, МБУ ДО ДШИ ст. Кавказской, МБУ ДО ДМШ 1 имени Г.В. Свиридова, МБУ ДО ДХШ, МБУ ДО ДМШ № 2»
Мероприятие № 2.1.2 «Расходы на содержание муниципальных учреждений: МБУ ДО ДШИ ст. Казанской, МБУ ДО ДШИ ст. Кавказской, МБУ ДО ДМШ 1 имени Г.В. Свиридова, МБУ ДО ДХШ, МБУ ДО ДМШ № 2»
Мероприятие № 2.1.2 «Расходы на содержание муниципальных учреждений: МБУ ДО ДШИ ст. Казанской, МБУ ДО ДШИ ст. Кавказской, МБУ ДО ДМШ 1 имени Г.В. Свиридова, МБУ ДО ДХШ, МБУ ДО ДМШ № 2»
Мероприятие № 2.1.2 «Расходы на содержание муниципальных учреждений: МБУ ДО ДШИ ст. Казанской, МБУ ДО ДШИ ст. Кавказской, МБУ ДО ДМШ 1 имени Г.В. Свиридова, МБУ ДО ДХШ, МБУ ДО ДМШ № 2»
Мероприятие № 2.1.2 «Расходы на содержание муниципальных учреждений: МБУ ДО ДШИ ст. Казанской, МБУ ДО ДШИ ст. Кавказской, МБУ ДО ДМШ 1 имени Г.В. Свиридова, МБУ ДО ДХШ, МБУ ДО ДМШ № 2»
</t>
  </si>
  <si>
    <t xml:space="preserve">Мероприятие № 2.2 «Осуществление отдельных полномочий Краснодарского края на компенсацию расходов на оплату жилых помещений, отопления и освещения  педагогическим 
работникам, муниципальных учреждений, прожива-ющим и работающим в сельской местности»
Мероприятие № 2.2 «Осуществление отдельных полномочий Краснодарского края на компенсацию расходов на оплату жилых помещений, отопления и освещения  педагогическим 
работникам, муниципальных учреждений, прожива-ющим и работающим в сельской местности»
Мероприятие № 2.2 «Осуществление отдельных полномочий Краснодарского края на компенсацию расходов на оплату жилых помещений, отопления и освещения  педагогическим 
работникам, муниципальных учреждений, прожива-ющим и работающим в сельской местности»
Мероприятие № 2.2 «Осуществление отдельных полномочий Краснодарского края на компенсацию расходов на оплату жилых помещений, отопления и освещения  педагогическим 
работникам, муниципальных учреждений, прожива-ющим и работающим в сельской местности»
Мероприятие № 2.2 «Осуществление отдельных полномочий Краснодарского края на компенсацию расходов на оплату жилых помещений, отопления и освещения  педагогическим 
работникам, муниципальных учреждений, прожива-ющим и работающим в сельской местности»
Мероприятие № 2.2 «Осуществление отдельных полномочий Краснодарского края на компенсацию расходов на оплату жилых помещений, отопления и освещения  педагогическим 
работникам, муниципальных учреждений, прожива-ющим и работающим в сельской местности»
Мероприятие № 2.2 «Осуществление отдельных полномочий Краснодарского края на компенсацию расходов на оплату жилых помещений, отопления и освещения  педагогическим 
работникам, муниципальных учреждений, прожива-ющим и работающим в сельской местности»
Мероприятие № 2.2 «Осуществление отдельных полномочий Краснодарского края на компенсацию расходов на оплату жилых помещений, отопления и освещения  педагогическим 
работникам, муниципальных учреждений, прожива-ющим и работающим в сельской местности»
Мероприятие № 2.2 «Осуществление отдельных полномочий Краснодарского края на компенсацию расходов на оплату жилых помещений, отопления и освещения  педагогическим 
работникам, муниципальных учреждений, прожива-ющим и работающим в сельской местности»
Мероприятие № 2.2 «Осуществление отдельных полномочий Краснодарского края на компенсацию расходов на оплату жилых помещений, отопления и освещения  педагогическим 
работникам, муниципальных учреждений, прожива-ющим и работающим в сельской местности»
Мероприятие № 2.2 «Осуществление отдельных полномочий Краснодарского края на компенсацию расходов на оплату жилых помещений, отопления и освещения  педагогическим 
работникам, муниципальных учреждений, прожива-ющим и работающим в сельской местности»
Мероприятие № 2.2 «Осуществление отдельных полномочий Краснодарского края на компенсацию расходов на оплату жилых помещений, отопления и освещения  педагогическим 
работникам, муниципальных учреждений, прожива-ющим и работающим в сельской местности»
Мероприятие № 2.2 «Осуществление отдельных полномочий Краснодарского края на компенсацию расходов на оплату жилых помещений, отопления и освещения  педагогическим 
работникам, муниципальных учреждений, прожива-ющим и работающим в сельской местности»
Мероприятие № 2.2 «Осуществление отдельных полномочий Краснодарского края на компенсацию расходов на оплату жилых помещений, отопления и освещения  педагогическим 
работникам, муниципальных учреждений, прожива-ющим и работающим в сельской местности»
Мероприятие № 2.2 «Осуществление отдельных полномочий Краснодарского края на компенсацию расходов на оплату жилых помещений, отопления и освещения  педагогическим 
работникам, муниципальных учреждений, прожива-ющим и работающим в сельской местности»
Мероприятие № 2.2 «Осуществление отдельных полномочий Краснодарского края на компенсацию расходов на оплату жилых помещений, отопления и освещения  педагогическим 
работникам, муниципальных учреждений, прожива-ющим и работающим в сельской местности»
</t>
  </si>
  <si>
    <t xml:space="preserve">Мероприятие № 2.5
Укрепление материально-технической базы, техническое оснащения муниципальных учреждений культуры
Мероприятие № 2.5
Укрепление материально-технической базы, техническое оснащения муниципальных учреждений культуры
Мероприятие № 2.5
Укрепление материально-технической базы, техническое оснащения муниципальных учреждений культуры
Мероприятие № 2.5
Укрепление материально-технической базы, техническое оснащения муниципальных учреждений культуры
Мероприятие № 2.5
Укрепление материально-технической базы, техническое оснащения муниципальных учреждений культуры
Мероприятие № 2.5
Укрепление материально-технической базы, техническое оснащения муниципальных учреждений культуры
Мероприятие № 2.5
Укрепление материально-технической базы, техническое оснащения муниципальных учреждений культуры
Мероприятие № 2.5
Укрепление материально-технической базы, техническое оснащения муниципальных учреждений культуры
Мероприятие № 2.5
Укрепление материально-технической базы, техническое оснащения муниципальных учреждений культуры
Мероприятие № 2.5
Укрепление материально-технической базы, техническое оснащения муниципальных учреждений культуры
Мероприятие № 2.5
Укрепление материально-технической базы, техническое оснащения муниципальных учреждений культуры
Мероприятие № 2.5
Укрепление материально-технической базы, техническое оснащения муниципальных учреждений культуры
Мероприятие № 2.5
Укрепление материально-технической базы, техническое оснащения муниципальных учреждений культуры
Мероприятие № 2.5
Укрепление материально-технической базы, техническое оснащения муниципальных учреждений культуры
Мероприятие № 2.5
Укрепление материально-технической базы, техническое оснащения муниципальных учреждений культуры
</t>
  </si>
  <si>
    <t xml:space="preserve">Мероприятие № 3.6
Поддержка отрасли культуры, в целях софинансирования на комплектование и обеспечение сохранности библиотечных фондов библиотек
Мероприятие № 3.6
Поддержка отрасли культуры, в целях софинансирования на комплектование и обеспечение сохранности библиотечных фондов библиотек
Мероприятие № 3.6
Поддержка отрасли культуры, в целях софинансирования на комплектование и обеспечение сохранности библиотечных фондов библиотек
Мероприятие № 3.6
Поддержка отрасли культуры, в целях софинансирования на комплектование и обеспечение сохранности библиотечных фондов библиотек
Мероприятие № 3.6
Поддержка отрасли культуры, в целях софинансирования на комплектование и обеспечение сохранности библиотечных фондов библиотек
Мероприятие № 3.6
Поддержка отрасли культуры, в целях софинансирования на комплектование и обеспечение сохранности библиотечных фондов библиотек
Мероприятие № 3.6
Поддержка отрасли культуры, в целях софинансирования на комплектование и обеспечение сохранности библиотечных фондов библиотек
Мероприятие № 3.6
Поддержка отрасли культуры, в целях софинансирования на комплектование и обеспечение сохранности библиотечных фондов библиотек
Мероприятие № 3.6
Поддержка отрасли культуры, в целях софинансирования на комплектование и обеспечение сохранности библиотечных фондов библиотек
</t>
  </si>
  <si>
    <t>7</t>
  </si>
  <si>
    <t>Подпрограмма "Укрепление материально-технической базы архива муниципального образования Кавказский район"</t>
  </si>
  <si>
    <t xml:space="preserve">Мероприятие № 2.1.2 «Расходы на содержание муниципальных учреждений: МБУ ДО ДШИ ст. Казанской, МБУ ДО ДШИ ст. Кавказской, МБУ ДО ДМШ 1 имени Г.В. Свиридова, МБУ ДО ДХШ, МБУ ДО ДМШ № 2»
</t>
  </si>
  <si>
    <t xml:space="preserve"> 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-увеличение средней заработной платы педагогических работников 
</t>
  </si>
  <si>
    <t xml:space="preserve"> - проведение культурно-массовых мероприятий; 
- обеспечение 
участия учреждений культуры и учащихся школ дополнительного образования  в краевых, всероссийских фестивалях и конкурсах.
</t>
  </si>
  <si>
    <t xml:space="preserve">Мероприятие № 3.6
Поддержка отрасли культуры, в целях софинансирования на комплектование и обеспечение сохранности библиотечных фондов библиотек
</t>
  </si>
  <si>
    <t xml:space="preserve">Мероприятие № 2.5
Укрепление материально-технической базы, техническое оснащения муниципальных учреждений культуры
</t>
  </si>
  <si>
    <t xml:space="preserve">Мероприятие № 2.2 «Осуществление отдельных полномочий Краснодарского края на компенсацию расходов на оплату жилых помещений, отопления и освещения  педагогическим 
работникам, муниципальных учреждений, прожива-ющим и работающим в сельской местности»
</t>
  </si>
  <si>
    <t xml:space="preserve"> 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</t>
  </si>
  <si>
    <t xml:space="preserve">
</t>
  </si>
  <si>
    <t>Заместитель главы муниципального образования Кавказский район                                                                                                                                                                                           С.В.Филатова</t>
  </si>
  <si>
    <t>Заместитель главы муниципального образования Кавказский район                                                                                                               С.В.Филатова</t>
  </si>
  <si>
    <t>ПРИЛОЖЕНИЕ №  1
к изменениям, утвержденным постановлением администрации муниципального образования
Кавказский район
от 23.09.2019 № 1443</t>
  </si>
  <si>
    <t xml:space="preserve">ПРИЛОЖЕНИЕ № 2
к муниципальной программе муниципального образования Кавказский район "Развитие  культуры" 
постановления администрации муниципального образования Кавказский район 
от 24.10.2014 г. № 1693
(в редакции постановления администрации
муниципального образования
Кавказский район
от 23.09.2019 № 1443 )
</t>
  </si>
  <si>
    <t>ПРИЛОЖЕНИЕ № 2
к изменениям, утвержденным постановлением администрации муниципального образования
Кавказский район
от 23.09.2019 № 1443)</t>
  </si>
  <si>
    <t>ПРИЛОЖЕНИЕ № 3
к муниципальной программе муниципального образования Кавказский район "Развитие  культуры" 
постановления администрации муниципального образования Кавказский район 
от 24.10.2014 г. № 1693
(в редакции постановления администрации
муниципального образования
Кавказский район
от 23.09.2019 № 1443)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</si>
</sst>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0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2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1" fillId="0" borderId="0" xfId="1"/>
    <xf numFmtId="164" fontId="2" fillId="0" borderId="0" xfId="1" applyNumberFormat="1" applyFont="1" applyFill="1" applyAlignment="1">
      <alignment wrapText="1"/>
    </xf>
    <xf numFmtId="49" fontId="3" fillId="0" borderId="0" xfId="1" applyNumberFormat="1" applyFont="1" applyFill="1" applyAlignment="1">
      <alignment wrapText="1"/>
    </xf>
    <xf numFmtId="0" fontId="2" fillId="0" borderId="0" xfId="1" applyFont="1" applyFill="1" applyAlignment="1">
      <alignment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1" xfId="1" applyBorder="1"/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65" fontId="1" fillId="0" borderId="0" xfId="1" applyNumberFormat="1"/>
    <xf numFmtId="165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5" fontId="9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0" fontId="9" fillId="0" borderId="2" xfId="1" applyFont="1" applyFill="1" applyBorder="1" applyAlignment="1">
      <alignment wrapText="1"/>
    </xf>
    <xf numFmtId="0" fontId="1" fillId="0" borderId="1" xfId="1" applyFill="1" applyBorder="1"/>
    <xf numFmtId="0" fontId="9" fillId="0" borderId="3" xfId="1" applyFont="1" applyFill="1" applyBorder="1" applyAlignment="1">
      <alignment wrapText="1"/>
    </xf>
    <xf numFmtId="165" fontId="9" fillId="0" borderId="1" xfId="1" applyNumberFormat="1" applyFont="1" applyFill="1" applyBorder="1"/>
    <xf numFmtId="0" fontId="9" fillId="0" borderId="4" xfId="1" applyFont="1" applyFill="1" applyBorder="1" applyAlignment="1">
      <alignment wrapText="1"/>
    </xf>
    <xf numFmtId="165" fontId="7" fillId="0" borderId="1" xfId="1" applyNumberFormat="1" applyFont="1" applyFill="1" applyBorder="1"/>
    <xf numFmtId="165" fontId="9" fillId="0" borderId="1" xfId="1" applyNumberFormat="1" applyFont="1" applyFill="1" applyBorder="1" applyAlignment="1">
      <alignment horizontal="center" vertical="center"/>
    </xf>
    <xf numFmtId="0" fontId="1" fillId="0" borderId="3" xfId="1" applyFill="1" applyBorder="1" applyAlignment="1">
      <alignment wrapText="1"/>
    </xf>
    <xf numFmtId="165" fontId="1" fillId="0" borderId="1" xfId="1" applyNumberFormat="1" applyFill="1" applyBorder="1"/>
    <xf numFmtId="0" fontId="1" fillId="0" borderId="4" xfId="1" applyFill="1" applyBorder="1" applyAlignment="1">
      <alignment wrapText="1"/>
    </xf>
    <xf numFmtId="49" fontId="1" fillId="0" borderId="0" xfId="1" applyNumberFormat="1" applyFill="1" applyAlignment="1">
      <alignment wrapText="1"/>
    </xf>
    <xf numFmtId="0" fontId="1" fillId="0" borderId="0" xfId="1" applyFill="1"/>
    <xf numFmtId="165" fontId="1" fillId="0" borderId="0" xfId="1" applyNumberFormat="1" applyFill="1"/>
    <xf numFmtId="49" fontId="1" fillId="0" borderId="0" xfId="1" applyNumberFormat="1" applyAlignment="1">
      <alignment wrapText="1"/>
    </xf>
    <xf numFmtId="0" fontId="9" fillId="0" borderId="1" xfId="1" applyFont="1" applyBorder="1"/>
    <xf numFmtId="49" fontId="9" fillId="0" borderId="0" xfId="1" applyNumberFormat="1" applyFont="1" applyAlignment="1">
      <alignment wrapText="1"/>
    </xf>
    <xf numFmtId="0" fontId="9" fillId="0" borderId="0" xfId="1" applyFont="1"/>
    <xf numFmtId="49" fontId="1" fillId="0" borderId="0" xfId="1" applyNumberFormat="1"/>
    <xf numFmtId="49" fontId="2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ill="1" applyBorder="1"/>
    <xf numFmtId="49" fontId="1" fillId="0" borderId="0" xfId="1" applyNumberFormat="1" applyFill="1"/>
    <xf numFmtId="49" fontId="9" fillId="0" borderId="0" xfId="1" applyNumberFormat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/>
    </xf>
    <xf numFmtId="49" fontId="9" fillId="0" borderId="0" xfId="1" applyNumberFormat="1" applyFont="1" applyFill="1" applyBorder="1" applyAlignment="1">
      <alignment horizontal="left" vertical="top" wrapText="1"/>
    </xf>
    <xf numFmtId="0" fontId="1" fillId="0" borderId="0" xfId="1" applyFill="1" applyBorder="1" applyAlignment="1">
      <alignment horizontal="center" wrapText="1"/>
    </xf>
    <xf numFmtId="0" fontId="2" fillId="0" borderId="0" xfId="0" applyFont="1" applyAlignment="1"/>
    <xf numFmtId="2" fontId="9" fillId="0" borderId="0" xfId="1" applyNumberFormat="1" applyFont="1" applyFill="1" applyAlignment="1">
      <alignment wrapText="1"/>
    </xf>
    <xf numFmtId="2" fontId="2" fillId="0" borderId="0" xfId="0" applyNumberFormat="1" applyFont="1" applyAlignment="1"/>
    <xf numFmtId="164" fontId="2" fillId="0" borderId="0" xfId="1" applyNumberFormat="1" applyFont="1" applyFill="1" applyBorder="1" applyAlignment="1">
      <alignment horizontal="center" wrapText="1"/>
    </xf>
    <xf numFmtId="49" fontId="3" fillId="0" borderId="0" xfId="1" applyNumberFormat="1" applyFont="1" applyFill="1" applyBorder="1" applyAlignment="1">
      <alignment horizontal="center" wrapText="1" readingOrder="1"/>
    </xf>
    <xf numFmtId="0" fontId="4" fillId="0" borderId="0" xfId="1" applyFont="1" applyBorder="1" applyAlignment="1">
      <alignment horizontal="left" vertical="center" wrapText="1"/>
    </xf>
    <xf numFmtId="49" fontId="1" fillId="0" borderId="1" xfId="1" applyNumberFormat="1" applyFont="1" applyBorder="1" applyAlignment="1">
      <alignment wrapText="1"/>
    </xf>
    <xf numFmtId="0" fontId="2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left" vertical="top" wrapText="1"/>
    </xf>
    <xf numFmtId="0" fontId="1" fillId="0" borderId="1" xfId="1" applyFill="1" applyBorder="1" applyAlignment="1">
      <alignment horizontal="center"/>
    </xf>
    <xf numFmtId="49" fontId="5" fillId="0" borderId="1" xfId="1" applyNumberFormat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wrapText="1"/>
    </xf>
    <xf numFmtId="49" fontId="1" fillId="0" borderId="1" xfId="1" applyNumberFormat="1" applyFill="1" applyBorder="1" applyAlignment="1">
      <alignment horizontal="center"/>
    </xf>
    <xf numFmtId="0" fontId="7" fillId="0" borderId="1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left" vertical="top" wrapText="1"/>
    </xf>
    <xf numFmtId="49" fontId="9" fillId="0" borderId="1" xfId="1" applyNumberFormat="1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top" wrapText="1"/>
    </xf>
    <xf numFmtId="49" fontId="9" fillId="0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wrapText="1"/>
    </xf>
    <xf numFmtId="49" fontId="7" fillId="0" borderId="1" xfId="1" applyNumberFormat="1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0" fontId="1" fillId="0" borderId="1" xfId="1" applyFill="1" applyBorder="1" applyAlignment="1">
      <alignment horizontal="center" wrapText="1"/>
    </xf>
    <xf numFmtId="49" fontId="9" fillId="0" borderId="1" xfId="1" applyNumberFormat="1" applyFont="1" applyFill="1" applyBorder="1" applyAlignment="1">
      <alignment wrapText="1"/>
    </xf>
    <xf numFmtId="49" fontId="9" fillId="0" borderId="0" xfId="1" applyNumberFormat="1" applyFont="1" applyFill="1" applyAlignment="1">
      <alignment horizont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Border="1" applyAlignment="1">
      <alignment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48A54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7"/>
  <sheetViews>
    <sheetView view="pageBreakPreview" zoomScale="75" zoomScaleNormal="65" zoomScaleSheetLayoutView="75" workbookViewId="0">
      <selection activeCell="E2" sqref="E2"/>
    </sheetView>
  </sheetViews>
  <sheetFormatPr defaultColWidth="8.7109375" defaultRowHeight="15"/>
  <cols>
    <col min="1" max="1" width="6.28515625" style="1" customWidth="1"/>
    <col min="2" max="2" width="57" style="1" customWidth="1"/>
    <col min="3" max="3" width="7" style="1" customWidth="1"/>
    <col min="4" max="4" width="11" style="1" customWidth="1"/>
    <col min="5" max="5" width="14.42578125" style="1" customWidth="1"/>
    <col min="6" max="6" width="13.28515625" style="1" customWidth="1"/>
    <col min="7" max="9" width="13.85546875" style="1" customWidth="1"/>
    <col min="10" max="10" width="29.28515625" style="43" customWidth="1"/>
    <col min="11" max="11" width="21.28515625" style="1" customWidth="1"/>
    <col min="12" max="16384" width="8.7109375" style="1"/>
  </cols>
  <sheetData>
    <row r="1" spans="1:14" ht="99" customHeight="1">
      <c r="G1" s="2"/>
      <c r="H1" s="2"/>
      <c r="I1" s="56" t="s">
        <v>98</v>
      </c>
      <c r="J1" s="56"/>
      <c r="K1" s="56"/>
    </row>
    <row r="2" spans="1:14" ht="184.5" customHeight="1">
      <c r="G2" s="2"/>
      <c r="H2" s="2"/>
      <c r="I2" s="56" t="s">
        <v>99</v>
      </c>
      <c r="J2" s="56"/>
      <c r="K2" s="56"/>
    </row>
    <row r="3" spans="1:14" hidden="1"/>
    <row r="4" spans="1:14" hidden="1"/>
    <row r="5" spans="1:14" ht="85.5" customHeight="1">
      <c r="A5" s="57" t="s">
        <v>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3"/>
      <c r="M5" s="3"/>
      <c r="N5" s="4"/>
    </row>
    <row r="6" spans="1:14" ht="12.75" customHeight="1">
      <c r="B6" s="58"/>
      <c r="C6" s="58"/>
      <c r="D6" s="58"/>
      <c r="E6" s="6"/>
      <c r="F6" s="5"/>
      <c r="G6" s="58"/>
      <c r="H6" s="58"/>
      <c r="I6" s="58"/>
    </row>
    <row r="7" spans="1:14" ht="34.5" customHeight="1">
      <c r="A7" s="59" t="s">
        <v>1</v>
      </c>
      <c r="B7" s="60" t="s">
        <v>2</v>
      </c>
      <c r="C7" s="61" t="s">
        <v>3</v>
      </c>
      <c r="D7" s="60" t="s">
        <v>4</v>
      </c>
      <c r="E7" s="68" t="s">
        <v>5</v>
      </c>
      <c r="F7" s="68"/>
      <c r="G7" s="68"/>
      <c r="H7" s="68"/>
      <c r="I7" s="68"/>
      <c r="J7" s="69" t="s">
        <v>6</v>
      </c>
      <c r="K7" s="70" t="s">
        <v>7</v>
      </c>
    </row>
    <row r="8" spans="1:14" ht="24.75" customHeight="1">
      <c r="A8" s="59"/>
      <c r="B8" s="60"/>
      <c r="C8" s="61"/>
      <c r="D8" s="60"/>
      <c r="E8" s="61" t="s">
        <v>8</v>
      </c>
      <c r="F8" s="61" t="s">
        <v>9</v>
      </c>
      <c r="G8" s="61"/>
      <c r="H8" s="61"/>
      <c r="I8" s="61"/>
      <c r="J8" s="69"/>
      <c r="K8" s="70"/>
    </row>
    <row r="9" spans="1:14" ht="49.5" customHeight="1">
      <c r="A9" s="59"/>
      <c r="B9" s="60"/>
      <c r="C9" s="61"/>
      <c r="D9" s="60"/>
      <c r="E9" s="61"/>
      <c r="F9" s="7" t="s">
        <v>10</v>
      </c>
      <c r="G9" s="7" t="s">
        <v>11</v>
      </c>
      <c r="H9" s="7" t="s">
        <v>12</v>
      </c>
      <c r="I9" s="7" t="s">
        <v>13</v>
      </c>
      <c r="J9" s="69"/>
      <c r="K9" s="70"/>
    </row>
    <row r="10" spans="1:14" ht="15.75">
      <c r="A10" s="8">
        <v>1</v>
      </c>
      <c r="B10" s="7">
        <v>2</v>
      </c>
      <c r="C10" s="7"/>
      <c r="D10" s="7">
        <v>3</v>
      </c>
      <c r="E10" s="7">
        <v>4</v>
      </c>
      <c r="F10" s="7">
        <v>5</v>
      </c>
      <c r="G10" s="7">
        <v>6</v>
      </c>
      <c r="H10" s="7">
        <v>7</v>
      </c>
      <c r="I10" s="7">
        <v>8</v>
      </c>
      <c r="J10" s="44">
        <v>9</v>
      </c>
      <c r="K10" s="9">
        <v>10</v>
      </c>
    </row>
    <row r="11" spans="1:14" ht="18" customHeight="1">
      <c r="A11" s="71"/>
      <c r="B11" s="63" t="s">
        <v>14</v>
      </c>
      <c r="C11" s="63"/>
      <c r="D11" s="10" t="s">
        <v>15</v>
      </c>
      <c r="E11" s="11">
        <f>E12+E13+E14+E15+E16+E17+E18</f>
        <v>583722.5</v>
      </c>
      <c r="F11" s="11">
        <f>F12+F13+F14+F15+F16+F17+F18</f>
        <v>283.40000000000003</v>
      </c>
      <c r="G11" s="11">
        <f>G12+G13+G14+G15+G16+G17+G18</f>
        <v>29658.600000000002</v>
      </c>
      <c r="H11" s="11">
        <f>H12+H13+H14+H15+H16+H17+H18</f>
        <v>532645.10000000009</v>
      </c>
      <c r="I11" s="11">
        <f>I12+I13+I14+I15+I16+I17+I18</f>
        <v>21135.399999999998</v>
      </c>
      <c r="J11" s="72"/>
      <c r="K11" s="65"/>
    </row>
    <row r="12" spans="1:14" ht="15.75">
      <c r="A12" s="71"/>
      <c r="B12" s="63"/>
      <c r="C12" s="63"/>
      <c r="D12" s="10">
        <v>2015</v>
      </c>
      <c r="E12" s="12">
        <f t="shared" ref="E12:E17" si="0">F12+G12+H12+I12</f>
        <v>74429.2</v>
      </c>
      <c r="F12" s="11">
        <f t="shared" ref="F12:F17" si="1">F20+F36+F124+F220+F260+F276</f>
        <v>55</v>
      </c>
      <c r="G12" s="11">
        <f t="shared" ref="G12:I15" si="2">G20+G36+G124+G220+G260+G276</f>
        <v>8624.4</v>
      </c>
      <c r="H12" s="11">
        <f t="shared" si="2"/>
        <v>59036.3</v>
      </c>
      <c r="I12" s="11">
        <f t="shared" si="2"/>
        <v>6713.5</v>
      </c>
      <c r="J12" s="72"/>
      <c r="K12" s="65"/>
    </row>
    <row r="13" spans="1:14" ht="15.75">
      <c r="A13" s="71"/>
      <c r="B13" s="63"/>
      <c r="C13" s="63"/>
      <c r="D13" s="10">
        <v>2016</v>
      </c>
      <c r="E13" s="12">
        <f t="shared" si="0"/>
        <v>71364.600000000006</v>
      </c>
      <c r="F13" s="11">
        <f t="shared" si="1"/>
        <v>56</v>
      </c>
      <c r="G13" s="11">
        <f t="shared" si="2"/>
        <v>8441</v>
      </c>
      <c r="H13" s="11">
        <f t="shared" si="2"/>
        <v>61335.1</v>
      </c>
      <c r="I13" s="11">
        <f t="shared" si="2"/>
        <v>1532.5</v>
      </c>
      <c r="J13" s="72"/>
      <c r="K13" s="65"/>
    </row>
    <row r="14" spans="1:14" ht="15.75">
      <c r="A14" s="71"/>
      <c r="B14" s="63"/>
      <c r="C14" s="63"/>
      <c r="D14" s="10">
        <v>2017</v>
      </c>
      <c r="E14" s="12">
        <f>F14+G14+H14+I14</f>
        <v>83969.3</v>
      </c>
      <c r="F14" s="11">
        <f t="shared" si="1"/>
        <v>60.8</v>
      </c>
      <c r="G14" s="11">
        <f t="shared" si="2"/>
        <v>7350.2999999999993</v>
      </c>
      <c r="H14" s="11">
        <f t="shared" si="2"/>
        <v>73579.399999999994</v>
      </c>
      <c r="I14" s="11">
        <f t="shared" si="2"/>
        <v>2978.8</v>
      </c>
      <c r="J14" s="72"/>
      <c r="K14" s="65"/>
    </row>
    <row r="15" spans="1:14" ht="17.25" customHeight="1">
      <c r="A15" s="71"/>
      <c r="B15" s="63"/>
      <c r="C15" s="63"/>
      <c r="D15" s="13">
        <v>2018</v>
      </c>
      <c r="E15" s="12">
        <f t="shared" si="0"/>
        <v>86916.800000000003</v>
      </c>
      <c r="F15" s="12">
        <f t="shared" si="1"/>
        <v>55.8</v>
      </c>
      <c r="G15" s="12">
        <f t="shared" si="2"/>
        <v>4703.1000000000004</v>
      </c>
      <c r="H15" s="12">
        <f t="shared" si="2"/>
        <v>79377.100000000006</v>
      </c>
      <c r="I15" s="12">
        <f t="shared" si="2"/>
        <v>2780.8</v>
      </c>
      <c r="J15" s="72"/>
      <c r="K15" s="65"/>
    </row>
    <row r="16" spans="1:14" ht="16.5" customHeight="1">
      <c r="A16" s="71"/>
      <c r="B16" s="63"/>
      <c r="C16" s="63"/>
      <c r="D16" s="13">
        <v>2019</v>
      </c>
      <c r="E16" s="12">
        <f>F16+G16+H16+I16</f>
        <v>92187.900000000009</v>
      </c>
      <c r="F16" s="12">
        <f>F24+F40+F128+F224+F264+F280</f>
        <v>55.8</v>
      </c>
      <c r="G16" s="12">
        <f>G24+G40+G128+G224+G264+G280</f>
        <v>182.29999999999998</v>
      </c>
      <c r="H16" s="12">
        <f>H24+H40+H128+H224+H264+H280</f>
        <v>89573.2</v>
      </c>
      <c r="I16" s="12">
        <f t="shared" ref="G16:I17" si="3">I24+I40+I128+I224+I264+I280</f>
        <v>2376.6</v>
      </c>
      <c r="J16" s="72"/>
      <c r="K16" s="65"/>
      <c r="L16" s="14"/>
    </row>
    <row r="17" spans="1:11" ht="20.25" customHeight="1">
      <c r="A17" s="71"/>
      <c r="B17" s="63"/>
      <c r="C17" s="63"/>
      <c r="D17" s="13">
        <v>2020</v>
      </c>
      <c r="E17" s="12">
        <f t="shared" si="0"/>
        <v>87422.5</v>
      </c>
      <c r="F17" s="12">
        <f t="shared" si="1"/>
        <v>0</v>
      </c>
      <c r="G17" s="12">
        <f t="shared" si="3"/>
        <v>173.9</v>
      </c>
      <c r="H17" s="12">
        <f t="shared" si="3"/>
        <v>84872</v>
      </c>
      <c r="I17" s="12">
        <f t="shared" si="3"/>
        <v>2376.6</v>
      </c>
      <c r="J17" s="72"/>
      <c r="K17" s="65"/>
    </row>
    <row r="18" spans="1:11" ht="15.75">
      <c r="A18" s="71"/>
      <c r="B18" s="63"/>
      <c r="C18" s="63"/>
      <c r="D18" s="13">
        <v>2021</v>
      </c>
      <c r="E18" s="12">
        <f>F18+G18+H18+I18</f>
        <v>87432.200000000012</v>
      </c>
      <c r="F18" s="12">
        <f>F26+F42+F130+F226+F266+F282</f>
        <v>0</v>
      </c>
      <c r="G18" s="12">
        <f>G26+G42+G130+G226+G266+G282</f>
        <v>183.6</v>
      </c>
      <c r="H18" s="12">
        <f>H26+H42+H130+H226+H266+H282</f>
        <v>84872</v>
      </c>
      <c r="I18" s="12">
        <f>I26+I42+I130+I226+I266+I282</f>
        <v>2376.6</v>
      </c>
      <c r="J18" s="72"/>
      <c r="K18" s="65"/>
    </row>
    <row r="19" spans="1:11" ht="15" customHeight="1">
      <c r="A19" s="62">
        <v>1</v>
      </c>
      <c r="B19" s="63" t="s">
        <v>16</v>
      </c>
      <c r="C19" s="63"/>
      <c r="D19" s="10" t="s">
        <v>15</v>
      </c>
      <c r="E19" s="12">
        <f>E20+E21+E22+E23+E24+E25+E26</f>
        <v>18179.099999999999</v>
      </c>
      <c r="F19" s="12">
        <f>F20+F21+F22+F23+F24+F25+F26</f>
        <v>0</v>
      </c>
      <c r="G19" s="12">
        <f>G20+G21+G22+G23+G24+G25+G26</f>
        <v>0</v>
      </c>
      <c r="H19" s="12">
        <f>H20+H21+H22+H23+H24+H25+H26</f>
        <v>18179.099999999999</v>
      </c>
      <c r="I19" s="12">
        <f>I20+I21+I22+I23+I24+I25+I26</f>
        <v>0</v>
      </c>
      <c r="J19" s="64" t="s">
        <v>17</v>
      </c>
      <c r="K19" s="65"/>
    </row>
    <row r="20" spans="1:11" ht="15.75">
      <c r="A20" s="62"/>
      <c r="B20" s="63"/>
      <c r="C20" s="63"/>
      <c r="D20" s="10">
        <v>2015</v>
      </c>
      <c r="E20" s="12">
        <f t="shared" ref="E20:E74" si="4">F20+G20+H20+I20</f>
        <v>2630</v>
      </c>
      <c r="F20" s="12">
        <f t="shared" ref="F20:F26" si="5">F28</f>
        <v>0</v>
      </c>
      <c r="G20" s="12">
        <f t="shared" ref="G20:I26" si="6">G28</f>
        <v>0</v>
      </c>
      <c r="H20" s="12">
        <f t="shared" si="6"/>
        <v>2630</v>
      </c>
      <c r="I20" s="12">
        <f t="shared" si="6"/>
        <v>0</v>
      </c>
      <c r="J20" s="64"/>
      <c r="K20" s="65"/>
    </row>
    <row r="21" spans="1:11" ht="15.75">
      <c r="A21" s="62"/>
      <c r="B21" s="63"/>
      <c r="C21" s="63"/>
      <c r="D21" s="10">
        <v>2016</v>
      </c>
      <c r="E21" s="12">
        <f t="shared" si="4"/>
        <v>2454</v>
      </c>
      <c r="F21" s="12">
        <f t="shared" si="5"/>
        <v>0</v>
      </c>
      <c r="G21" s="12">
        <f t="shared" si="6"/>
        <v>0</v>
      </c>
      <c r="H21" s="12">
        <f t="shared" si="6"/>
        <v>2454</v>
      </c>
      <c r="I21" s="12">
        <f t="shared" si="6"/>
        <v>0</v>
      </c>
      <c r="J21" s="64"/>
      <c r="K21" s="65"/>
    </row>
    <row r="22" spans="1:11" ht="15.75">
      <c r="A22" s="62"/>
      <c r="B22" s="63"/>
      <c r="C22" s="63"/>
      <c r="D22" s="10">
        <v>2017</v>
      </c>
      <c r="E22" s="12">
        <f t="shared" si="4"/>
        <v>2436</v>
      </c>
      <c r="F22" s="12">
        <f t="shared" si="5"/>
        <v>0</v>
      </c>
      <c r="G22" s="12">
        <f t="shared" si="6"/>
        <v>0</v>
      </c>
      <c r="H22" s="12">
        <f t="shared" si="6"/>
        <v>2436</v>
      </c>
      <c r="I22" s="12">
        <f t="shared" si="6"/>
        <v>0</v>
      </c>
      <c r="J22" s="64"/>
      <c r="K22" s="65"/>
    </row>
    <row r="23" spans="1:11" ht="15.75">
      <c r="A23" s="62"/>
      <c r="B23" s="63"/>
      <c r="C23" s="63"/>
      <c r="D23" s="13">
        <v>2018</v>
      </c>
      <c r="E23" s="12">
        <f t="shared" si="4"/>
        <v>2631.1</v>
      </c>
      <c r="F23" s="12">
        <f t="shared" si="5"/>
        <v>0</v>
      </c>
      <c r="G23" s="12">
        <f t="shared" si="6"/>
        <v>0</v>
      </c>
      <c r="H23" s="12">
        <f t="shared" si="6"/>
        <v>2631.1</v>
      </c>
      <c r="I23" s="12">
        <f t="shared" si="6"/>
        <v>0</v>
      </c>
      <c r="J23" s="64"/>
      <c r="K23" s="65"/>
    </row>
    <row r="24" spans="1:11" ht="15.75" customHeight="1">
      <c r="A24" s="62"/>
      <c r="B24" s="63"/>
      <c r="C24" s="63"/>
      <c r="D24" s="13">
        <v>2019</v>
      </c>
      <c r="E24" s="12">
        <f t="shared" si="4"/>
        <v>2748</v>
      </c>
      <c r="F24" s="12">
        <f t="shared" si="5"/>
        <v>0</v>
      </c>
      <c r="G24" s="12">
        <f t="shared" si="6"/>
        <v>0</v>
      </c>
      <c r="H24" s="12">
        <f t="shared" si="6"/>
        <v>2748</v>
      </c>
      <c r="I24" s="12">
        <f t="shared" si="6"/>
        <v>0</v>
      </c>
      <c r="J24" s="64"/>
      <c r="K24" s="65"/>
    </row>
    <row r="25" spans="1:11" ht="15.75">
      <c r="A25" s="62"/>
      <c r="B25" s="63"/>
      <c r="C25" s="63"/>
      <c r="D25" s="13">
        <v>2020</v>
      </c>
      <c r="E25" s="12">
        <f t="shared" si="4"/>
        <v>2640</v>
      </c>
      <c r="F25" s="12">
        <f t="shared" si="5"/>
        <v>0</v>
      </c>
      <c r="G25" s="12">
        <f t="shared" si="6"/>
        <v>0</v>
      </c>
      <c r="H25" s="12">
        <f t="shared" si="6"/>
        <v>2640</v>
      </c>
      <c r="I25" s="12">
        <f t="shared" si="6"/>
        <v>0</v>
      </c>
      <c r="J25" s="64"/>
      <c r="K25" s="65"/>
    </row>
    <row r="26" spans="1:11" ht="15.75">
      <c r="A26" s="62"/>
      <c r="B26" s="63"/>
      <c r="C26" s="63"/>
      <c r="D26" s="13">
        <v>2021</v>
      </c>
      <c r="E26" s="12">
        <f t="shared" si="4"/>
        <v>2640</v>
      </c>
      <c r="F26" s="12">
        <f t="shared" si="5"/>
        <v>0</v>
      </c>
      <c r="G26" s="12">
        <f t="shared" si="6"/>
        <v>0</v>
      </c>
      <c r="H26" s="12">
        <f t="shared" si="6"/>
        <v>2640</v>
      </c>
      <c r="I26" s="12">
        <f t="shared" si="6"/>
        <v>0</v>
      </c>
      <c r="J26" s="64"/>
      <c r="K26" s="65"/>
    </row>
    <row r="27" spans="1:11" ht="18" customHeight="1">
      <c r="A27" s="66" t="s">
        <v>18</v>
      </c>
      <c r="B27" s="67" t="s">
        <v>19</v>
      </c>
      <c r="C27" s="67"/>
      <c r="D27" s="10" t="s">
        <v>15</v>
      </c>
      <c r="E27" s="12">
        <f>E28+E29+E30+E31+E32+E33+E34</f>
        <v>18179.099999999999</v>
      </c>
      <c r="F27" s="12">
        <f>F28+F29+F30+F31+F32+F33+F34</f>
        <v>0</v>
      </c>
      <c r="G27" s="12">
        <f>G28+G29+G30+G31+G32+G33+G34</f>
        <v>0</v>
      </c>
      <c r="H27" s="12">
        <f>H28+H29+H30+H31+H32+H33+H34</f>
        <v>18179.099999999999</v>
      </c>
      <c r="I27" s="12">
        <f>I28+I29+I30+I31+I32+I33+I34</f>
        <v>0</v>
      </c>
      <c r="J27" s="64"/>
      <c r="K27" s="65"/>
    </row>
    <row r="28" spans="1:11" ht="15.75">
      <c r="A28" s="66"/>
      <c r="B28" s="67"/>
      <c r="C28" s="67"/>
      <c r="D28" s="9">
        <v>2015</v>
      </c>
      <c r="E28" s="12">
        <f t="shared" si="4"/>
        <v>2630</v>
      </c>
      <c r="F28" s="15">
        <v>0</v>
      </c>
      <c r="G28" s="15">
        <v>0</v>
      </c>
      <c r="H28" s="15">
        <v>2630</v>
      </c>
      <c r="I28" s="15">
        <v>0</v>
      </c>
      <c r="J28" s="64"/>
      <c r="K28" s="65"/>
    </row>
    <row r="29" spans="1:11" ht="15.75">
      <c r="A29" s="66"/>
      <c r="B29" s="67"/>
      <c r="C29" s="67"/>
      <c r="D29" s="9">
        <v>2016</v>
      </c>
      <c r="E29" s="12">
        <f t="shared" si="4"/>
        <v>2454</v>
      </c>
      <c r="F29" s="15">
        <v>0</v>
      </c>
      <c r="G29" s="15">
        <v>0</v>
      </c>
      <c r="H29" s="15">
        <v>2454</v>
      </c>
      <c r="I29" s="15">
        <v>0</v>
      </c>
      <c r="J29" s="64"/>
      <c r="K29" s="65"/>
    </row>
    <row r="30" spans="1:11" ht="15.75">
      <c r="A30" s="66"/>
      <c r="B30" s="67"/>
      <c r="C30" s="67"/>
      <c r="D30" s="9">
        <v>2017</v>
      </c>
      <c r="E30" s="12">
        <f t="shared" si="4"/>
        <v>2436</v>
      </c>
      <c r="F30" s="15">
        <v>0</v>
      </c>
      <c r="G30" s="15">
        <v>0</v>
      </c>
      <c r="H30" s="15">
        <v>2436</v>
      </c>
      <c r="I30" s="15">
        <v>0</v>
      </c>
      <c r="J30" s="64"/>
      <c r="K30" s="65"/>
    </row>
    <row r="31" spans="1:11" ht="15.75">
      <c r="A31" s="66"/>
      <c r="B31" s="67"/>
      <c r="C31" s="67"/>
      <c r="D31" s="16">
        <v>2018</v>
      </c>
      <c r="E31" s="12">
        <f t="shared" si="4"/>
        <v>2631.1</v>
      </c>
      <c r="F31" s="15">
        <v>0</v>
      </c>
      <c r="G31" s="15">
        <v>0</v>
      </c>
      <c r="H31" s="15">
        <v>2631.1</v>
      </c>
      <c r="I31" s="15">
        <v>0</v>
      </c>
      <c r="J31" s="64"/>
      <c r="K31" s="65"/>
    </row>
    <row r="32" spans="1:11" ht="15.75" customHeight="1">
      <c r="A32" s="66"/>
      <c r="B32" s="67"/>
      <c r="C32" s="67"/>
      <c r="D32" s="16">
        <v>2019</v>
      </c>
      <c r="E32" s="12">
        <f t="shared" si="4"/>
        <v>2748</v>
      </c>
      <c r="F32" s="12">
        <v>0</v>
      </c>
      <c r="G32" s="12">
        <v>0</v>
      </c>
      <c r="H32" s="12">
        <f>2730+18</f>
        <v>2748</v>
      </c>
      <c r="I32" s="12">
        <v>0</v>
      </c>
      <c r="J32" s="64"/>
      <c r="K32" s="65"/>
    </row>
    <row r="33" spans="1:11" ht="15.75">
      <c r="A33" s="66"/>
      <c r="B33" s="67"/>
      <c r="C33" s="67"/>
      <c r="D33" s="16">
        <v>2020</v>
      </c>
      <c r="E33" s="12">
        <f t="shared" si="4"/>
        <v>2640</v>
      </c>
      <c r="F33" s="17">
        <v>0</v>
      </c>
      <c r="G33" s="17">
        <v>0</v>
      </c>
      <c r="H33" s="15">
        <v>2640</v>
      </c>
      <c r="I33" s="15">
        <v>0</v>
      </c>
      <c r="J33" s="64"/>
      <c r="K33" s="65"/>
    </row>
    <row r="34" spans="1:11" ht="15.75">
      <c r="A34" s="66"/>
      <c r="B34" s="67"/>
      <c r="C34" s="67"/>
      <c r="D34" s="16">
        <v>2021</v>
      </c>
      <c r="E34" s="12">
        <f t="shared" si="4"/>
        <v>2640</v>
      </c>
      <c r="F34" s="15">
        <v>0</v>
      </c>
      <c r="G34" s="15">
        <v>0</v>
      </c>
      <c r="H34" s="15">
        <v>2640</v>
      </c>
      <c r="I34" s="15">
        <v>0</v>
      </c>
      <c r="J34" s="64"/>
      <c r="K34" s="65"/>
    </row>
    <row r="35" spans="1:11" ht="12.75" customHeight="1">
      <c r="A35" s="73">
        <v>2</v>
      </c>
      <c r="B35" s="74" t="s">
        <v>20</v>
      </c>
      <c r="C35" s="74"/>
      <c r="D35" s="10" t="s">
        <v>15</v>
      </c>
      <c r="E35" s="12">
        <f>E36+E37+E38+E39+E40+E41+E42</f>
        <v>430509.5</v>
      </c>
      <c r="F35" s="12">
        <f>F36+F37+F38+F39+F40+F41+F42</f>
        <v>0</v>
      </c>
      <c r="G35" s="12">
        <f>G36+G37+G38+G39+G40+G41+G42</f>
        <v>21240</v>
      </c>
      <c r="H35" s="12">
        <f>H36+H37+H38+H39+H40+H41+H42</f>
        <v>388905.5</v>
      </c>
      <c r="I35" s="12">
        <f>I36+I37+I38+I39+I40+I41+I42</f>
        <v>20364</v>
      </c>
      <c r="J35" s="75" t="s">
        <v>89</v>
      </c>
      <c r="K35" s="76" t="s">
        <v>21</v>
      </c>
    </row>
    <row r="36" spans="1:11" ht="15.75">
      <c r="A36" s="73"/>
      <c r="B36" s="74"/>
      <c r="C36" s="74"/>
      <c r="D36" s="10">
        <v>2015</v>
      </c>
      <c r="E36" s="12">
        <f t="shared" si="4"/>
        <v>54595.8</v>
      </c>
      <c r="F36" s="12">
        <f t="shared" ref="F36:I39" si="7">F44+F68+F76+F84+F92+F100+F108</f>
        <v>0</v>
      </c>
      <c r="G36" s="12">
        <f t="shared" si="7"/>
        <v>7185.1</v>
      </c>
      <c r="H36" s="12">
        <f t="shared" si="7"/>
        <v>41087.9</v>
      </c>
      <c r="I36" s="12">
        <f t="shared" si="7"/>
        <v>6322.8</v>
      </c>
      <c r="J36" s="75"/>
      <c r="K36" s="76"/>
    </row>
    <row r="37" spans="1:11" ht="15.75">
      <c r="A37" s="73"/>
      <c r="B37" s="74"/>
      <c r="C37" s="74"/>
      <c r="D37" s="10">
        <v>2016</v>
      </c>
      <c r="E37" s="12">
        <f t="shared" si="4"/>
        <v>52064.800000000003</v>
      </c>
      <c r="F37" s="12">
        <f t="shared" si="7"/>
        <v>0</v>
      </c>
      <c r="G37" s="12">
        <f t="shared" si="7"/>
        <v>7327.5</v>
      </c>
      <c r="H37" s="12">
        <f t="shared" si="7"/>
        <v>43585.5</v>
      </c>
      <c r="I37" s="12">
        <f t="shared" si="7"/>
        <v>1151.8</v>
      </c>
      <c r="J37" s="75"/>
      <c r="K37" s="76"/>
    </row>
    <row r="38" spans="1:11" ht="15.75">
      <c r="A38" s="73"/>
      <c r="B38" s="74"/>
      <c r="C38" s="74"/>
      <c r="D38" s="10">
        <v>2017</v>
      </c>
      <c r="E38" s="12">
        <f t="shared" si="4"/>
        <v>62972.100000000006</v>
      </c>
      <c r="F38" s="12">
        <f t="shared" si="7"/>
        <v>0</v>
      </c>
      <c r="G38" s="12">
        <f t="shared" si="7"/>
        <v>5150</v>
      </c>
      <c r="H38" s="12">
        <f t="shared" si="7"/>
        <v>54843.3</v>
      </c>
      <c r="I38" s="12">
        <f t="shared" si="7"/>
        <v>2978.8</v>
      </c>
      <c r="J38" s="75"/>
      <c r="K38" s="76"/>
    </row>
    <row r="39" spans="1:11" ht="15.75">
      <c r="A39" s="73"/>
      <c r="B39" s="74"/>
      <c r="C39" s="74"/>
      <c r="D39" s="13">
        <v>2018</v>
      </c>
      <c r="E39" s="12">
        <f t="shared" si="4"/>
        <v>63681.9</v>
      </c>
      <c r="F39" s="12">
        <f t="shared" si="7"/>
        <v>0</v>
      </c>
      <c r="G39" s="12">
        <f t="shared" si="7"/>
        <v>1055.2</v>
      </c>
      <c r="H39" s="12">
        <f t="shared" si="7"/>
        <v>59845.9</v>
      </c>
      <c r="I39" s="12">
        <f t="shared" si="7"/>
        <v>2780.8</v>
      </c>
      <c r="J39" s="75"/>
      <c r="K39" s="76"/>
    </row>
    <row r="40" spans="1:11" ht="15.75" customHeight="1">
      <c r="A40" s="73"/>
      <c r="B40" s="74"/>
      <c r="C40" s="74"/>
      <c r="D40" s="13">
        <v>2019</v>
      </c>
      <c r="E40" s="12">
        <f t="shared" si="4"/>
        <v>67454.2</v>
      </c>
      <c r="F40" s="12">
        <f>F48+F72+F80+F88+F96+F104+F112+F120</f>
        <v>0</v>
      </c>
      <c r="G40" s="12">
        <f>G48+G72+G80+G88+G96+G104+G112+G120</f>
        <v>164.7</v>
      </c>
      <c r="H40" s="12">
        <f>H48+H72+H80+H88+H96+H104+H112+H120</f>
        <v>64912.9</v>
      </c>
      <c r="I40" s="12">
        <f>I48+I72+I80+I88+I96+I104+I112+I120</f>
        <v>2376.6</v>
      </c>
      <c r="J40" s="75"/>
      <c r="K40" s="76"/>
    </row>
    <row r="41" spans="1:11" ht="15.75">
      <c r="A41" s="73"/>
      <c r="B41" s="74"/>
      <c r="C41" s="74"/>
      <c r="D41" s="13">
        <v>2020</v>
      </c>
      <c r="E41" s="12">
        <f t="shared" si="4"/>
        <v>64865.5</v>
      </c>
      <c r="F41" s="12">
        <f>F49+F73+F81+F89+F97+F105</f>
        <v>0</v>
      </c>
      <c r="G41" s="12">
        <f>G49+G73+G81+G89+G97+G105</f>
        <v>173.9</v>
      </c>
      <c r="H41" s="12">
        <f>H49+H73+H81+H89+H97+H105</f>
        <v>62315</v>
      </c>
      <c r="I41" s="12">
        <f>I49+I73+I81+I89+I97+I105</f>
        <v>2376.6</v>
      </c>
      <c r="J41" s="75"/>
      <c r="K41" s="76"/>
    </row>
    <row r="42" spans="1:11" ht="15.75">
      <c r="A42" s="73"/>
      <c r="B42" s="74"/>
      <c r="C42" s="74"/>
      <c r="D42" s="13">
        <v>2021</v>
      </c>
      <c r="E42" s="12">
        <f t="shared" si="4"/>
        <v>64875.199999999997</v>
      </c>
      <c r="F42" s="12">
        <f>F50+F74+F82+F90+F98+F106+F114</f>
        <v>0</v>
      </c>
      <c r="G42" s="12">
        <f>G50+G74+G82+G90+G98+G106+G114</f>
        <v>183.6</v>
      </c>
      <c r="H42" s="12">
        <f>H50+H74+H82+H90+H98+H106+H114</f>
        <v>62315</v>
      </c>
      <c r="I42" s="12">
        <f>I50+I74+I82+I90+I98+I106+I114</f>
        <v>2376.6</v>
      </c>
      <c r="J42" s="75"/>
      <c r="K42" s="76"/>
    </row>
    <row r="43" spans="1:11" ht="15" customHeight="1">
      <c r="A43" s="77" t="s">
        <v>22</v>
      </c>
      <c r="B43" s="78" t="s">
        <v>23</v>
      </c>
      <c r="C43" s="78"/>
      <c r="D43" s="10" t="s">
        <v>15</v>
      </c>
      <c r="E43" s="12">
        <f>E44+E45+E46+E47+E48+E49+E50</f>
        <v>421851.39999999997</v>
      </c>
      <c r="F43" s="12">
        <f>F44+F45+F46+F47+F48+F49+F50</f>
        <v>0</v>
      </c>
      <c r="G43" s="12">
        <f>G44+G45+G46+G47+G48+G49+G50</f>
        <v>14223.2</v>
      </c>
      <c r="H43" s="12">
        <f>H44+H45+H46+H47+H48+H49+H50</f>
        <v>387264.2</v>
      </c>
      <c r="I43" s="12">
        <f>I44+I45+I46+I47+I48+I49+I50</f>
        <v>20364</v>
      </c>
      <c r="J43" s="75"/>
      <c r="K43" s="76"/>
    </row>
    <row r="44" spans="1:11" ht="15.75">
      <c r="A44" s="77"/>
      <c r="B44" s="78"/>
      <c r="C44" s="78"/>
      <c r="D44" s="9">
        <v>2015</v>
      </c>
      <c r="E44" s="12">
        <f t="shared" si="4"/>
        <v>54512.3</v>
      </c>
      <c r="F44" s="15">
        <f t="shared" ref="F44:F50" si="8">F52+F60</f>
        <v>0</v>
      </c>
      <c r="G44" s="15">
        <f t="shared" ref="G44:I50" si="9">G52+G60</f>
        <v>7111.6</v>
      </c>
      <c r="H44" s="15">
        <f t="shared" si="9"/>
        <v>41077.9</v>
      </c>
      <c r="I44" s="15">
        <f t="shared" si="9"/>
        <v>6322.8</v>
      </c>
      <c r="J44" s="75"/>
      <c r="K44" s="76"/>
    </row>
    <row r="45" spans="1:11" ht="15.75">
      <c r="A45" s="77"/>
      <c r="B45" s="78"/>
      <c r="C45" s="78"/>
      <c r="D45" s="9">
        <v>2016</v>
      </c>
      <c r="E45" s="12">
        <f t="shared" si="4"/>
        <v>51835.9</v>
      </c>
      <c r="F45" s="15">
        <f t="shared" si="8"/>
        <v>0</v>
      </c>
      <c r="G45" s="15">
        <f t="shared" si="9"/>
        <v>7111.6</v>
      </c>
      <c r="H45" s="15">
        <f t="shared" si="9"/>
        <v>43572.5</v>
      </c>
      <c r="I45" s="15">
        <f t="shared" si="9"/>
        <v>1151.8</v>
      </c>
      <c r="J45" s="75"/>
      <c r="K45" s="76"/>
    </row>
    <row r="46" spans="1:11" ht="15.75">
      <c r="A46" s="77"/>
      <c r="B46" s="78"/>
      <c r="C46" s="78"/>
      <c r="D46" s="9">
        <v>2017</v>
      </c>
      <c r="E46" s="12">
        <f t="shared" si="4"/>
        <v>56763.8</v>
      </c>
      <c r="F46" s="15">
        <f t="shared" si="8"/>
        <v>0</v>
      </c>
      <c r="G46" s="15">
        <f t="shared" si="9"/>
        <v>0</v>
      </c>
      <c r="H46" s="15">
        <f t="shared" si="9"/>
        <v>53785</v>
      </c>
      <c r="I46" s="15">
        <f t="shared" si="9"/>
        <v>2978.8</v>
      </c>
      <c r="J46" s="75"/>
      <c r="K46" s="76"/>
    </row>
    <row r="47" spans="1:11" ht="15.75">
      <c r="A47" s="77"/>
      <c r="B47" s="78"/>
      <c r="C47" s="78"/>
      <c r="D47" s="16">
        <v>2018</v>
      </c>
      <c r="E47" s="12">
        <f t="shared" si="4"/>
        <v>62211.700000000004</v>
      </c>
      <c r="F47" s="15">
        <f t="shared" si="8"/>
        <v>0</v>
      </c>
      <c r="G47" s="15">
        <f t="shared" si="9"/>
        <v>0</v>
      </c>
      <c r="H47" s="15">
        <f t="shared" si="9"/>
        <v>59430.9</v>
      </c>
      <c r="I47" s="15">
        <f t="shared" si="9"/>
        <v>2780.8</v>
      </c>
      <c r="J47" s="75"/>
      <c r="K47" s="76"/>
    </row>
    <row r="48" spans="1:11" ht="15.75" customHeight="1">
      <c r="A48" s="77"/>
      <c r="B48" s="78"/>
      <c r="C48" s="78"/>
      <c r="D48" s="16">
        <v>2019</v>
      </c>
      <c r="E48" s="12">
        <f t="shared" si="4"/>
        <v>67174.5</v>
      </c>
      <c r="F48" s="12">
        <f t="shared" si="8"/>
        <v>0</v>
      </c>
      <c r="G48" s="12">
        <f t="shared" si="9"/>
        <v>0</v>
      </c>
      <c r="H48" s="12">
        <f t="shared" si="9"/>
        <v>64797.9</v>
      </c>
      <c r="I48" s="12">
        <f t="shared" si="9"/>
        <v>2376.6</v>
      </c>
      <c r="J48" s="75"/>
      <c r="K48" s="76"/>
    </row>
    <row r="49" spans="1:11" ht="15.75">
      <c r="A49" s="77"/>
      <c r="B49" s="78"/>
      <c r="C49" s="78"/>
      <c r="D49" s="16">
        <v>2020</v>
      </c>
      <c r="E49" s="12">
        <f t="shared" si="4"/>
        <v>64676.6</v>
      </c>
      <c r="F49" s="17">
        <f t="shared" si="8"/>
        <v>0</v>
      </c>
      <c r="G49" s="17">
        <f t="shared" si="9"/>
        <v>0</v>
      </c>
      <c r="H49" s="17">
        <f t="shared" si="9"/>
        <v>62300</v>
      </c>
      <c r="I49" s="17">
        <f t="shared" si="9"/>
        <v>2376.6</v>
      </c>
      <c r="J49" s="75"/>
      <c r="K49" s="76"/>
    </row>
    <row r="50" spans="1:11" ht="15.75">
      <c r="A50" s="77"/>
      <c r="B50" s="78"/>
      <c r="C50" s="78"/>
      <c r="D50" s="16">
        <v>2021</v>
      </c>
      <c r="E50" s="12">
        <f>F50+G50+H50+I50</f>
        <v>64676.6</v>
      </c>
      <c r="F50" s="15">
        <f t="shared" si="8"/>
        <v>0</v>
      </c>
      <c r="G50" s="15">
        <f t="shared" si="9"/>
        <v>0</v>
      </c>
      <c r="H50" s="15">
        <f t="shared" si="9"/>
        <v>62300</v>
      </c>
      <c r="I50" s="15">
        <f t="shared" si="9"/>
        <v>2376.6</v>
      </c>
      <c r="J50" s="75"/>
      <c r="K50" s="76"/>
    </row>
    <row r="51" spans="1:11" ht="16.5" customHeight="1">
      <c r="A51" s="77" t="s">
        <v>24</v>
      </c>
      <c r="B51" s="78" t="s">
        <v>25</v>
      </c>
      <c r="C51" s="78"/>
      <c r="D51" s="10" t="s">
        <v>15</v>
      </c>
      <c r="E51" s="12">
        <f t="shared" ref="E51:E58" si="10">F51+G51+H51+I51</f>
        <v>18907.300000000003</v>
      </c>
      <c r="F51" s="12">
        <f>SUM(F52:F58)</f>
        <v>0</v>
      </c>
      <c r="G51" s="12">
        <f>SUM(G52:G58)</f>
        <v>14223.2</v>
      </c>
      <c r="H51" s="12">
        <f>SUM(H52:H58)</f>
        <v>4684.1000000000004</v>
      </c>
      <c r="I51" s="12">
        <f>SUM(I52:I58)</f>
        <v>0</v>
      </c>
      <c r="J51" s="75"/>
      <c r="K51" s="76"/>
    </row>
    <row r="52" spans="1:11" ht="15.75">
      <c r="A52" s="77"/>
      <c r="B52" s="78"/>
      <c r="C52" s="78"/>
      <c r="D52" s="9">
        <v>2015</v>
      </c>
      <c r="E52" s="12">
        <f t="shared" si="10"/>
        <v>7485.9000000000005</v>
      </c>
      <c r="F52" s="15">
        <v>0</v>
      </c>
      <c r="G52" s="15">
        <v>7111.6</v>
      </c>
      <c r="H52" s="15">
        <v>374.3</v>
      </c>
      <c r="I52" s="15">
        <v>0</v>
      </c>
      <c r="J52" s="75"/>
      <c r="K52" s="76"/>
    </row>
    <row r="53" spans="1:11" ht="15.75">
      <c r="A53" s="77"/>
      <c r="B53" s="78"/>
      <c r="C53" s="78"/>
      <c r="D53" s="9">
        <v>2016</v>
      </c>
      <c r="E53" s="12">
        <f t="shared" si="10"/>
        <v>11421.400000000001</v>
      </c>
      <c r="F53" s="15">
        <v>0</v>
      </c>
      <c r="G53" s="15">
        <v>7111.6</v>
      </c>
      <c r="H53" s="15">
        <v>4309.8</v>
      </c>
      <c r="I53" s="15">
        <v>0</v>
      </c>
      <c r="J53" s="75"/>
      <c r="K53" s="76"/>
    </row>
    <row r="54" spans="1:11" ht="15.75">
      <c r="A54" s="77"/>
      <c r="B54" s="78"/>
      <c r="C54" s="78"/>
      <c r="D54" s="9">
        <v>2017</v>
      </c>
      <c r="E54" s="12">
        <f t="shared" si="10"/>
        <v>0</v>
      </c>
      <c r="F54" s="15">
        <v>0</v>
      </c>
      <c r="G54" s="15">
        <v>0</v>
      </c>
      <c r="H54" s="15">
        <v>0</v>
      </c>
      <c r="I54" s="15">
        <v>0</v>
      </c>
      <c r="J54" s="75"/>
      <c r="K54" s="76"/>
    </row>
    <row r="55" spans="1:11" ht="15.75">
      <c r="A55" s="77"/>
      <c r="B55" s="78"/>
      <c r="C55" s="78"/>
      <c r="D55" s="16">
        <v>2018</v>
      </c>
      <c r="E55" s="12">
        <f t="shared" si="10"/>
        <v>0</v>
      </c>
      <c r="F55" s="15">
        <v>0</v>
      </c>
      <c r="G55" s="15">
        <v>0</v>
      </c>
      <c r="H55" s="15">
        <v>0</v>
      </c>
      <c r="I55" s="15">
        <v>0</v>
      </c>
      <c r="J55" s="75"/>
      <c r="K55" s="76"/>
    </row>
    <row r="56" spans="1:11" ht="15.75">
      <c r="A56" s="77"/>
      <c r="B56" s="78"/>
      <c r="C56" s="78"/>
      <c r="D56" s="16">
        <v>2019</v>
      </c>
      <c r="E56" s="12">
        <f t="shared" si="10"/>
        <v>0</v>
      </c>
      <c r="F56" s="15">
        <v>0</v>
      </c>
      <c r="G56" s="15">
        <v>0</v>
      </c>
      <c r="H56" s="15">
        <v>0</v>
      </c>
      <c r="I56" s="15">
        <v>0</v>
      </c>
      <c r="J56" s="75"/>
      <c r="K56" s="76"/>
    </row>
    <row r="57" spans="1:11" ht="15.75">
      <c r="A57" s="77"/>
      <c r="B57" s="78"/>
      <c r="C57" s="78"/>
      <c r="D57" s="16">
        <v>2020</v>
      </c>
      <c r="E57" s="12">
        <f t="shared" si="10"/>
        <v>0</v>
      </c>
      <c r="F57" s="15">
        <v>0</v>
      </c>
      <c r="G57" s="15">
        <v>0</v>
      </c>
      <c r="H57" s="15">
        <v>0</v>
      </c>
      <c r="I57" s="15">
        <v>0</v>
      </c>
      <c r="J57" s="75"/>
      <c r="K57" s="76"/>
    </row>
    <row r="58" spans="1:11" ht="15.75">
      <c r="A58" s="77"/>
      <c r="B58" s="78"/>
      <c r="C58" s="78"/>
      <c r="D58" s="16">
        <v>2021</v>
      </c>
      <c r="E58" s="12">
        <f t="shared" si="10"/>
        <v>0</v>
      </c>
      <c r="F58" s="15">
        <v>0</v>
      </c>
      <c r="G58" s="15">
        <v>0</v>
      </c>
      <c r="H58" s="15">
        <v>0</v>
      </c>
      <c r="I58" s="15">
        <v>0</v>
      </c>
      <c r="J58" s="75"/>
      <c r="K58" s="76"/>
    </row>
    <row r="59" spans="1:11" ht="15" customHeight="1">
      <c r="A59" s="77" t="s">
        <v>26</v>
      </c>
      <c r="B59" s="79" t="s">
        <v>88</v>
      </c>
      <c r="C59" s="79"/>
      <c r="D59" s="19" t="s">
        <v>15</v>
      </c>
      <c r="E59" s="20">
        <f>E60+E61+E62+E63+E64+E65+E66</f>
        <v>402944.1</v>
      </c>
      <c r="F59" s="20">
        <f>F60+F61+F62+F63+F64+F65+F66</f>
        <v>0</v>
      </c>
      <c r="G59" s="20">
        <f>G60+G61+G62+G63+G64+G65+G66</f>
        <v>0</v>
      </c>
      <c r="H59" s="20">
        <f>H60+H61+H62+H63+H64+H65+H66</f>
        <v>382580.1</v>
      </c>
      <c r="I59" s="20">
        <f>I60+I61+I62+I63+I64+I65+I66</f>
        <v>20364</v>
      </c>
      <c r="J59" s="75"/>
      <c r="K59" s="76"/>
    </row>
    <row r="60" spans="1:11" ht="15.75">
      <c r="A60" s="77"/>
      <c r="B60" s="79"/>
      <c r="C60" s="79"/>
      <c r="D60" s="21">
        <v>2015</v>
      </c>
      <c r="E60" s="20">
        <f t="shared" ref="E60:E66" si="11">F60+G60+H60+I60</f>
        <v>47026.400000000001</v>
      </c>
      <c r="F60" s="22">
        <v>0</v>
      </c>
      <c r="G60" s="22">
        <v>0</v>
      </c>
      <c r="H60" s="22">
        <v>40703.599999999999</v>
      </c>
      <c r="I60" s="22">
        <v>6322.8</v>
      </c>
      <c r="J60" s="75"/>
      <c r="K60" s="76"/>
    </row>
    <row r="61" spans="1:11" ht="15.75">
      <c r="A61" s="77"/>
      <c r="B61" s="79"/>
      <c r="C61" s="79"/>
      <c r="D61" s="21">
        <v>2016</v>
      </c>
      <c r="E61" s="20">
        <f t="shared" si="11"/>
        <v>40414.5</v>
      </c>
      <c r="F61" s="22">
        <v>0</v>
      </c>
      <c r="G61" s="22">
        <v>0</v>
      </c>
      <c r="H61" s="22">
        <v>39262.699999999997</v>
      </c>
      <c r="I61" s="22">
        <v>1151.8</v>
      </c>
      <c r="J61" s="75"/>
      <c r="K61" s="76"/>
    </row>
    <row r="62" spans="1:11" ht="15.75">
      <c r="A62" s="77"/>
      <c r="B62" s="79"/>
      <c r="C62" s="79"/>
      <c r="D62" s="21">
        <v>2017</v>
      </c>
      <c r="E62" s="20">
        <f t="shared" si="11"/>
        <v>56763.8</v>
      </c>
      <c r="F62" s="22">
        <v>0</v>
      </c>
      <c r="G62" s="22">
        <v>0</v>
      </c>
      <c r="H62" s="22">
        <v>53785</v>
      </c>
      <c r="I62" s="22">
        <v>2978.8</v>
      </c>
      <c r="J62" s="75"/>
      <c r="K62" s="76"/>
    </row>
    <row r="63" spans="1:11" ht="15.75">
      <c r="A63" s="77"/>
      <c r="B63" s="79"/>
      <c r="C63" s="79"/>
      <c r="D63" s="18">
        <v>2018</v>
      </c>
      <c r="E63" s="20">
        <f t="shared" si="11"/>
        <v>62211.700000000004</v>
      </c>
      <c r="F63" s="22">
        <v>0</v>
      </c>
      <c r="G63" s="22">
        <v>0</v>
      </c>
      <c r="H63" s="22">
        <v>59430.9</v>
      </c>
      <c r="I63" s="22">
        <v>2780.8</v>
      </c>
      <c r="J63" s="75"/>
      <c r="K63" s="76"/>
    </row>
    <row r="64" spans="1:11" ht="15.75" customHeight="1">
      <c r="A64" s="77"/>
      <c r="B64" s="79"/>
      <c r="C64" s="79"/>
      <c r="D64" s="18">
        <v>2019</v>
      </c>
      <c r="E64" s="20">
        <f t="shared" si="11"/>
        <v>67174.5</v>
      </c>
      <c r="F64" s="20">
        <v>0</v>
      </c>
      <c r="G64" s="20">
        <v>0</v>
      </c>
      <c r="H64" s="20">
        <f>63717.9+500+200+380</f>
        <v>64797.9</v>
      </c>
      <c r="I64" s="20">
        <v>2376.6</v>
      </c>
      <c r="J64" s="75"/>
      <c r="K64" s="76"/>
    </row>
    <row r="65" spans="1:11" ht="15.75">
      <c r="A65" s="77"/>
      <c r="B65" s="79"/>
      <c r="C65" s="79"/>
      <c r="D65" s="18">
        <v>2020</v>
      </c>
      <c r="E65" s="20">
        <f t="shared" si="11"/>
        <v>64676.6</v>
      </c>
      <c r="F65" s="23">
        <v>0</v>
      </c>
      <c r="G65" s="23">
        <v>0</v>
      </c>
      <c r="H65" s="22">
        <v>62300</v>
      </c>
      <c r="I65" s="22">
        <v>2376.6</v>
      </c>
      <c r="J65" s="75"/>
      <c r="K65" s="76"/>
    </row>
    <row r="66" spans="1:11" ht="15.75">
      <c r="A66" s="77"/>
      <c r="B66" s="79"/>
      <c r="C66" s="79"/>
      <c r="D66" s="18">
        <v>2021</v>
      </c>
      <c r="E66" s="20">
        <f t="shared" si="11"/>
        <v>64676.6</v>
      </c>
      <c r="F66" s="22">
        <v>0</v>
      </c>
      <c r="G66" s="22">
        <v>0</v>
      </c>
      <c r="H66" s="22">
        <v>62300</v>
      </c>
      <c r="I66" s="22">
        <v>2376.6</v>
      </c>
      <c r="J66" s="75"/>
      <c r="K66" s="76"/>
    </row>
    <row r="67" spans="1:11" ht="19.5" customHeight="1">
      <c r="A67" s="77" t="s">
        <v>27</v>
      </c>
      <c r="B67" s="78" t="s">
        <v>93</v>
      </c>
      <c r="C67" s="78"/>
      <c r="D67" s="10" t="s">
        <v>15</v>
      </c>
      <c r="E67" s="12">
        <f>E68+E69+E70+E71+E72+E73+E74</f>
        <v>1117.5999999999999</v>
      </c>
      <c r="F67" s="12">
        <f>F68+F69+F70+F71+F72+F73+F74</f>
        <v>0</v>
      </c>
      <c r="G67" s="12">
        <f>G68+G69+G70+G71+G72+G73+G74</f>
        <v>1117.5999999999999</v>
      </c>
      <c r="H67" s="12">
        <f>H68+H69+H70+H71+H72+H73+H74</f>
        <v>0</v>
      </c>
      <c r="I67" s="12">
        <f>I68+I69+I70+I71+I72+I73+I74</f>
        <v>0</v>
      </c>
      <c r="J67" s="75"/>
      <c r="K67" s="76"/>
    </row>
    <row r="68" spans="1:11" ht="15.75">
      <c r="A68" s="77"/>
      <c r="B68" s="78"/>
      <c r="C68" s="78"/>
      <c r="D68" s="9">
        <v>2015</v>
      </c>
      <c r="E68" s="12">
        <f t="shared" si="4"/>
        <v>73.5</v>
      </c>
      <c r="F68" s="15">
        <v>0</v>
      </c>
      <c r="G68" s="15">
        <v>73.5</v>
      </c>
      <c r="H68" s="15">
        <v>0</v>
      </c>
      <c r="I68" s="15">
        <v>0</v>
      </c>
      <c r="J68" s="75"/>
      <c r="K68" s="76"/>
    </row>
    <row r="69" spans="1:11" ht="15.75">
      <c r="A69" s="77"/>
      <c r="B69" s="78"/>
      <c r="C69" s="78"/>
      <c r="D69" s="9">
        <v>2016</v>
      </c>
      <c r="E69" s="12">
        <f t="shared" si="4"/>
        <v>215.9</v>
      </c>
      <c r="F69" s="15">
        <v>0</v>
      </c>
      <c r="G69" s="15">
        <v>215.9</v>
      </c>
      <c r="H69" s="15">
        <v>0</v>
      </c>
      <c r="I69" s="15">
        <v>0</v>
      </c>
      <c r="J69" s="75"/>
      <c r="K69" s="76"/>
    </row>
    <row r="70" spans="1:11" ht="15.75">
      <c r="A70" s="77"/>
      <c r="B70" s="78"/>
      <c r="C70" s="78"/>
      <c r="D70" s="9">
        <v>2017</v>
      </c>
      <c r="E70" s="12">
        <f t="shared" si="4"/>
        <v>150</v>
      </c>
      <c r="F70" s="15">
        <v>0</v>
      </c>
      <c r="G70" s="15">
        <v>150</v>
      </c>
      <c r="H70" s="15">
        <v>0</v>
      </c>
      <c r="I70" s="15">
        <v>0</v>
      </c>
      <c r="J70" s="75"/>
      <c r="K70" s="76"/>
    </row>
    <row r="71" spans="1:11" ht="15.75">
      <c r="A71" s="77"/>
      <c r="B71" s="78"/>
      <c r="C71" s="78"/>
      <c r="D71" s="16">
        <v>2018</v>
      </c>
      <c r="E71" s="12">
        <f t="shared" si="4"/>
        <v>156</v>
      </c>
      <c r="F71" s="15">
        <v>0</v>
      </c>
      <c r="G71" s="15">
        <v>156</v>
      </c>
      <c r="H71" s="15">
        <v>0</v>
      </c>
      <c r="I71" s="15">
        <v>0</v>
      </c>
      <c r="J71" s="75"/>
      <c r="K71" s="76"/>
    </row>
    <row r="72" spans="1:11" ht="15.75" customHeight="1">
      <c r="A72" s="77"/>
      <c r="B72" s="78"/>
      <c r="C72" s="78"/>
      <c r="D72" s="16">
        <v>2019</v>
      </c>
      <c r="E72" s="12">
        <f t="shared" si="4"/>
        <v>164.7</v>
      </c>
      <c r="F72" s="12">
        <v>0</v>
      </c>
      <c r="G72" s="12">
        <v>164.7</v>
      </c>
      <c r="H72" s="12">
        <v>0</v>
      </c>
      <c r="I72" s="12">
        <v>0</v>
      </c>
      <c r="J72" s="75"/>
      <c r="K72" s="76"/>
    </row>
    <row r="73" spans="1:11" ht="15.75">
      <c r="A73" s="77"/>
      <c r="B73" s="78"/>
      <c r="C73" s="78"/>
      <c r="D73" s="16">
        <v>2020</v>
      </c>
      <c r="E73" s="12">
        <f t="shared" si="4"/>
        <v>173.9</v>
      </c>
      <c r="F73" s="15">
        <v>0</v>
      </c>
      <c r="G73" s="17">
        <v>173.9</v>
      </c>
      <c r="H73" s="15">
        <v>0</v>
      </c>
      <c r="I73" s="15">
        <v>0</v>
      </c>
      <c r="J73" s="75"/>
      <c r="K73" s="76"/>
    </row>
    <row r="74" spans="1:11" ht="15.75">
      <c r="A74" s="77"/>
      <c r="B74" s="78"/>
      <c r="C74" s="78"/>
      <c r="D74" s="16">
        <v>2021</v>
      </c>
      <c r="E74" s="12">
        <f t="shared" si="4"/>
        <v>183.6</v>
      </c>
      <c r="F74" s="15">
        <v>0</v>
      </c>
      <c r="G74" s="15">
        <v>183.6</v>
      </c>
      <c r="H74" s="15">
        <v>0</v>
      </c>
      <c r="I74" s="15">
        <v>0</v>
      </c>
      <c r="J74" s="75"/>
      <c r="K74" s="76"/>
    </row>
    <row r="75" spans="1:11" ht="15.75" customHeight="1">
      <c r="A75" s="77" t="s">
        <v>28</v>
      </c>
      <c r="B75" s="67" t="s">
        <v>29</v>
      </c>
      <c r="C75" s="67"/>
      <c r="D75" s="10" t="s">
        <v>15</v>
      </c>
      <c r="E75" s="15">
        <f>E76+E77+E78+E79+E80+E81+E82</f>
        <v>10</v>
      </c>
      <c r="F75" s="15">
        <f>F76+F77+F78+F79+F80+F81+F82</f>
        <v>0</v>
      </c>
      <c r="G75" s="15">
        <f>G76+G77+G78+G79+G80+G81+G82</f>
        <v>0</v>
      </c>
      <c r="H75" s="15">
        <f>H76+H77+H78+H79+H80+H81+H82</f>
        <v>10</v>
      </c>
      <c r="I75" s="15">
        <f>I76+I77+I78+I79+I80+I81+I82</f>
        <v>0</v>
      </c>
      <c r="J75" s="75"/>
      <c r="K75" s="76"/>
    </row>
    <row r="76" spans="1:11" ht="15.75">
      <c r="A76" s="77"/>
      <c r="B76" s="67"/>
      <c r="C76" s="67"/>
      <c r="D76" s="9">
        <v>2015</v>
      </c>
      <c r="E76" s="12">
        <f t="shared" ref="E76:E82" si="12">F76+G76+H76+I76</f>
        <v>10</v>
      </c>
      <c r="F76" s="15">
        <v>0</v>
      </c>
      <c r="G76" s="15">
        <v>0</v>
      </c>
      <c r="H76" s="15">
        <v>10</v>
      </c>
      <c r="I76" s="15">
        <v>0</v>
      </c>
      <c r="J76" s="75"/>
      <c r="K76" s="76"/>
    </row>
    <row r="77" spans="1:11" ht="15.75">
      <c r="A77" s="77"/>
      <c r="B77" s="67"/>
      <c r="C77" s="67"/>
      <c r="D77" s="9">
        <v>2016</v>
      </c>
      <c r="E77" s="12">
        <f t="shared" si="12"/>
        <v>0</v>
      </c>
      <c r="F77" s="15">
        <v>0</v>
      </c>
      <c r="G77" s="15">
        <v>0</v>
      </c>
      <c r="H77" s="15">
        <v>0</v>
      </c>
      <c r="I77" s="15">
        <v>0</v>
      </c>
      <c r="J77" s="75"/>
      <c r="K77" s="76"/>
    </row>
    <row r="78" spans="1:11" ht="15.75">
      <c r="A78" s="77"/>
      <c r="B78" s="67"/>
      <c r="C78" s="67"/>
      <c r="D78" s="9">
        <v>2017</v>
      </c>
      <c r="E78" s="12">
        <f t="shared" si="12"/>
        <v>0</v>
      </c>
      <c r="F78" s="15">
        <v>0</v>
      </c>
      <c r="G78" s="15">
        <v>0</v>
      </c>
      <c r="H78" s="15">
        <v>0</v>
      </c>
      <c r="I78" s="15">
        <v>0</v>
      </c>
      <c r="J78" s="75"/>
      <c r="K78" s="76"/>
    </row>
    <row r="79" spans="1:11" ht="15.75">
      <c r="A79" s="77"/>
      <c r="B79" s="67"/>
      <c r="C79" s="67"/>
      <c r="D79" s="16">
        <v>2018</v>
      </c>
      <c r="E79" s="12">
        <f t="shared" si="12"/>
        <v>0</v>
      </c>
      <c r="F79" s="15">
        <v>0</v>
      </c>
      <c r="G79" s="15">
        <v>0</v>
      </c>
      <c r="H79" s="15">
        <v>0</v>
      </c>
      <c r="I79" s="15">
        <v>0</v>
      </c>
      <c r="J79" s="75"/>
      <c r="K79" s="76"/>
    </row>
    <row r="80" spans="1:11" ht="15.75" customHeight="1">
      <c r="A80" s="77"/>
      <c r="B80" s="67"/>
      <c r="C80" s="67"/>
      <c r="D80" s="16">
        <v>2019</v>
      </c>
      <c r="E80" s="12">
        <f t="shared" si="12"/>
        <v>0</v>
      </c>
      <c r="F80" s="12">
        <v>0</v>
      </c>
      <c r="G80" s="12">
        <v>0</v>
      </c>
      <c r="H80" s="12">
        <v>0</v>
      </c>
      <c r="I80" s="12">
        <v>0</v>
      </c>
      <c r="J80" s="75"/>
      <c r="K80" s="76"/>
    </row>
    <row r="81" spans="1:11" ht="15.75">
      <c r="A81" s="77"/>
      <c r="B81" s="67"/>
      <c r="C81" s="67"/>
      <c r="D81" s="16">
        <v>2020</v>
      </c>
      <c r="E81" s="12">
        <f t="shared" si="12"/>
        <v>0</v>
      </c>
      <c r="F81" s="17">
        <v>0</v>
      </c>
      <c r="G81" s="17">
        <v>0</v>
      </c>
      <c r="H81" s="15">
        <v>0</v>
      </c>
      <c r="I81" s="15">
        <v>0</v>
      </c>
      <c r="J81" s="75"/>
      <c r="K81" s="76"/>
    </row>
    <row r="82" spans="1:11" ht="15.75">
      <c r="A82" s="77"/>
      <c r="B82" s="67"/>
      <c r="C82" s="67"/>
      <c r="D82" s="16">
        <v>2021</v>
      </c>
      <c r="E82" s="12">
        <f t="shared" si="12"/>
        <v>0</v>
      </c>
      <c r="F82" s="17">
        <v>0</v>
      </c>
      <c r="G82" s="17">
        <v>0</v>
      </c>
      <c r="H82" s="15">
        <v>0</v>
      </c>
      <c r="I82" s="15">
        <v>0</v>
      </c>
      <c r="J82" s="75"/>
      <c r="K82" s="76"/>
    </row>
    <row r="83" spans="1:11" ht="18.75" customHeight="1">
      <c r="A83" s="77" t="s">
        <v>30</v>
      </c>
      <c r="B83" s="78" t="s">
        <v>31</v>
      </c>
      <c r="C83" s="78"/>
      <c r="D83" s="10" t="s">
        <v>15</v>
      </c>
      <c r="E83" s="12">
        <f>E84+E85+E86+E87+E88+E89+E90</f>
        <v>87</v>
      </c>
      <c r="F83" s="12">
        <f>F84+F85+F86+F87+F88+F89+F90</f>
        <v>0</v>
      </c>
      <c r="G83" s="12">
        <f>G84+G85+G86+G87+G88+G89+G90</f>
        <v>0</v>
      </c>
      <c r="H83" s="12">
        <f>H84+H85+H86+H87+H88+H89+H90</f>
        <v>87</v>
      </c>
      <c r="I83" s="12">
        <f>I84+I85+I86+I87+I88+I89+I90</f>
        <v>0</v>
      </c>
      <c r="J83" s="72"/>
      <c r="K83" s="65"/>
    </row>
    <row r="84" spans="1:11" ht="15.75">
      <c r="A84" s="77"/>
      <c r="B84" s="78"/>
      <c r="C84" s="78"/>
      <c r="D84" s="9">
        <v>2015</v>
      </c>
      <c r="E84" s="12">
        <f t="shared" ref="E84:E90" si="13">F84+G84+H84+I84</f>
        <v>0</v>
      </c>
      <c r="F84" s="15">
        <v>0</v>
      </c>
      <c r="G84" s="15">
        <v>0</v>
      </c>
      <c r="H84" s="15">
        <v>0</v>
      </c>
      <c r="I84" s="15">
        <v>0</v>
      </c>
      <c r="J84" s="72"/>
      <c r="K84" s="65"/>
    </row>
    <row r="85" spans="1:11" ht="15.75">
      <c r="A85" s="77"/>
      <c r="B85" s="78"/>
      <c r="C85" s="78"/>
      <c r="D85" s="9">
        <v>2016</v>
      </c>
      <c r="E85" s="12">
        <f t="shared" si="13"/>
        <v>13</v>
      </c>
      <c r="F85" s="15">
        <v>0</v>
      </c>
      <c r="G85" s="15">
        <v>0</v>
      </c>
      <c r="H85" s="15">
        <v>13</v>
      </c>
      <c r="I85" s="15">
        <v>0</v>
      </c>
      <c r="J85" s="72"/>
      <c r="K85" s="65"/>
    </row>
    <row r="86" spans="1:11" ht="15.75">
      <c r="A86" s="77"/>
      <c r="B86" s="78"/>
      <c r="C86" s="78"/>
      <c r="D86" s="9">
        <v>2017</v>
      </c>
      <c r="E86" s="12">
        <f t="shared" si="13"/>
        <v>14</v>
      </c>
      <c r="F86" s="15">
        <v>0</v>
      </c>
      <c r="G86" s="15">
        <v>0</v>
      </c>
      <c r="H86" s="15">
        <v>14</v>
      </c>
      <c r="I86" s="15">
        <v>0</v>
      </c>
      <c r="J86" s="72"/>
      <c r="K86" s="65"/>
    </row>
    <row r="87" spans="1:11" ht="15.75">
      <c r="A87" s="77"/>
      <c r="B87" s="78"/>
      <c r="C87" s="78"/>
      <c r="D87" s="16">
        <v>2018</v>
      </c>
      <c r="E87" s="12">
        <f t="shared" si="13"/>
        <v>15</v>
      </c>
      <c r="F87" s="15">
        <v>0</v>
      </c>
      <c r="G87" s="15">
        <v>0</v>
      </c>
      <c r="H87" s="15">
        <v>15</v>
      </c>
      <c r="I87" s="15">
        <v>0</v>
      </c>
      <c r="J87" s="72"/>
      <c r="K87" s="65"/>
    </row>
    <row r="88" spans="1:11" ht="15.75" customHeight="1">
      <c r="A88" s="77"/>
      <c r="B88" s="78"/>
      <c r="C88" s="78"/>
      <c r="D88" s="16">
        <v>2019</v>
      </c>
      <c r="E88" s="12">
        <f t="shared" si="13"/>
        <v>15</v>
      </c>
      <c r="F88" s="12">
        <v>0</v>
      </c>
      <c r="G88" s="12">
        <v>0</v>
      </c>
      <c r="H88" s="12">
        <v>15</v>
      </c>
      <c r="I88" s="12">
        <v>0</v>
      </c>
      <c r="J88" s="72"/>
      <c r="K88" s="65"/>
    </row>
    <row r="89" spans="1:11" ht="15.75">
      <c r="A89" s="77"/>
      <c r="B89" s="78"/>
      <c r="C89" s="78"/>
      <c r="D89" s="16">
        <v>2020</v>
      </c>
      <c r="E89" s="12">
        <f t="shared" si="13"/>
        <v>15</v>
      </c>
      <c r="F89" s="17">
        <v>0</v>
      </c>
      <c r="G89" s="17">
        <v>0</v>
      </c>
      <c r="H89" s="15">
        <v>15</v>
      </c>
      <c r="I89" s="15">
        <v>0</v>
      </c>
      <c r="J89" s="72"/>
      <c r="K89" s="65"/>
    </row>
    <row r="90" spans="1:11" ht="15.75">
      <c r="A90" s="77"/>
      <c r="B90" s="78"/>
      <c r="C90" s="78"/>
      <c r="D90" s="16">
        <v>2021</v>
      </c>
      <c r="E90" s="12">
        <f t="shared" si="13"/>
        <v>15</v>
      </c>
      <c r="F90" s="15">
        <v>0</v>
      </c>
      <c r="G90" s="15">
        <v>0</v>
      </c>
      <c r="H90" s="15">
        <v>15</v>
      </c>
      <c r="I90" s="15">
        <v>0</v>
      </c>
      <c r="J90" s="72"/>
      <c r="K90" s="65"/>
    </row>
    <row r="91" spans="1:11" ht="15.75" customHeight="1">
      <c r="A91" s="77" t="s">
        <v>32</v>
      </c>
      <c r="B91" s="78" t="s">
        <v>92</v>
      </c>
      <c r="C91" s="78"/>
      <c r="D91" s="10" t="s">
        <v>15</v>
      </c>
      <c r="E91" s="12">
        <f>E92+E93+E94+E95+E96+E97+E98</f>
        <v>7043.5</v>
      </c>
      <c r="F91" s="12">
        <f>F92+F93+F94+F95+F96+F97+F98</f>
        <v>0</v>
      </c>
      <c r="G91" s="12">
        <f>G92+G93+G94+G95+G96+G97+G98</f>
        <v>5899.2</v>
      </c>
      <c r="H91" s="12">
        <f>H92+H93+H94+H95+H96+H97+H98</f>
        <v>1144.3</v>
      </c>
      <c r="I91" s="12">
        <f>I92+I93+I94+I95+I96+I97+I98</f>
        <v>0</v>
      </c>
      <c r="J91" s="64" t="s">
        <v>33</v>
      </c>
      <c r="K91" s="80" t="s">
        <v>21</v>
      </c>
    </row>
    <row r="92" spans="1:11" ht="15.75">
      <c r="A92" s="77"/>
      <c r="B92" s="78"/>
      <c r="C92" s="78"/>
      <c r="D92" s="9">
        <v>2015</v>
      </c>
      <c r="E92" s="12">
        <f>F92+G92+H92+I92</f>
        <v>0</v>
      </c>
      <c r="F92" s="15">
        <v>0</v>
      </c>
      <c r="G92" s="15">
        <v>0</v>
      </c>
      <c r="H92" s="15">
        <v>0</v>
      </c>
      <c r="I92" s="15">
        <v>0</v>
      </c>
      <c r="J92" s="64"/>
      <c r="K92" s="80"/>
    </row>
    <row r="93" spans="1:11" ht="15.75">
      <c r="A93" s="77"/>
      <c r="B93" s="78"/>
      <c r="C93" s="78"/>
      <c r="D93" s="9">
        <v>2016</v>
      </c>
      <c r="E93" s="12">
        <f t="shared" ref="E93:E196" si="14">F93+G93+H93+I93</f>
        <v>0</v>
      </c>
      <c r="F93" s="15">
        <v>0</v>
      </c>
      <c r="G93" s="15">
        <v>0</v>
      </c>
      <c r="H93" s="15">
        <v>0</v>
      </c>
      <c r="I93" s="15">
        <v>0</v>
      </c>
      <c r="J93" s="64"/>
      <c r="K93" s="80"/>
    </row>
    <row r="94" spans="1:11" ht="15.75">
      <c r="A94" s="77"/>
      <c r="B94" s="78"/>
      <c r="C94" s="78"/>
      <c r="D94" s="9">
        <v>2017</v>
      </c>
      <c r="E94" s="12">
        <f t="shared" si="14"/>
        <v>6044.3</v>
      </c>
      <c r="F94" s="15">
        <v>0</v>
      </c>
      <c r="G94" s="15">
        <v>5000</v>
      </c>
      <c r="H94" s="15">
        <v>1044.3</v>
      </c>
      <c r="I94" s="15">
        <v>0</v>
      </c>
      <c r="J94" s="64"/>
      <c r="K94" s="80"/>
    </row>
    <row r="95" spans="1:11" ht="15.75">
      <c r="A95" s="77"/>
      <c r="B95" s="78"/>
      <c r="C95" s="78"/>
      <c r="D95" s="16">
        <v>2018</v>
      </c>
      <c r="E95" s="12">
        <f t="shared" si="14"/>
        <v>999.2</v>
      </c>
      <c r="F95" s="15">
        <v>0</v>
      </c>
      <c r="G95" s="15">
        <v>899.2</v>
      </c>
      <c r="H95" s="15">
        <v>100</v>
      </c>
      <c r="I95" s="15">
        <v>0</v>
      </c>
      <c r="J95" s="64"/>
      <c r="K95" s="80"/>
    </row>
    <row r="96" spans="1:11" ht="15.75" customHeight="1">
      <c r="A96" s="77"/>
      <c r="B96" s="78"/>
      <c r="C96" s="78"/>
      <c r="D96" s="16">
        <v>2019</v>
      </c>
      <c r="E96" s="12">
        <f t="shared" si="14"/>
        <v>0</v>
      </c>
      <c r="F96" s="12">
        <v>0</v>
      </c>
      <c r="G96" s="12">
        <v>0</v>
      </c>
      <c r="H96" s="12">
        <v>0</v>
      </c>
      <c r="I96" s="12">
        <v>0</v>
      </c>
      <c r="J96" s="64"/>
      <c r="K96" s="80"/>
    </row>
    <row r="97" spans="1:11" ht="15.75">
      <c r="A97" s="77"/>
      <c r="B97" s="78"/>
      <c r="C97" s="78"/>
      <c r="D97" s="16">
        <v>2020</v>
      </c>
      <c r="E97" s="12">
        <f t="shared" si="14"/>
        <v>0</v>
      </c>
      <c r="F97" s="15">
        <v>0</v>
      </c>
      <c r="G97" s="15">
        <v>0</v>
      </c>
      <c r="H97" s="15">
        <v>0</v>
      </c>
      <c r="I97" s="15">
        <v>0</v>
      </c>
      <c r="J97" s="64"/>
      <c r="K97" s="80"/>
    </row>
    <row r="98" spans="1:11" ht="15.75">
      <c r="A98" s="77"/>
      <c r="B98" s="78"/>
      <c r="C98" s="78"/>
      <c r="D98" s="16">
        <v>2021</v>
      </c>
      <c r="E98" s="12">
        <f t="shared" si="14"/>
        <v>0</v>
      </c>
      <c r="F98" s="15">
        <v>0</v>
      </c>
      <c r="G98" s="15">
        <v>0</v>
      </c>
      <c r="H98" s="15">
        <v>0</v>
      </c>
      <c r="I98" s="15">
        <v>0</v>
      </c>
      <c r="J98" s="64"/>
      <c r="K98" s="80"/>
    </row>
    <row r="99" spans="1:11" ht="15.75" customHeight="1">
      <c r="A99" s="77" t="s">
        <v>34</v>
      </c>
      <c r="B99" s="81" t="s">
        <v>35</v>
      </c>
      <c r="C99" s="81"/>
      <c r="D99" s="10" t="s">
        <v>15</v>
      </c>
      <c r="E99" s="12">
        <f>E100+E101+E102+E103+E104+E105+E106</f>
        <v>300</v>
      </c>
      <c r="F99" s="12">
        <f>F100+F101+F102+F103+F104+F105+F106</f>
        <v>0</v>
      </c>
      <c r="G99" s="12">
        <f>G100+G101+G102+G103+G104+G105+G106</f>
        <v>0</v>
      </c>
      <c r="H99" s="12">
        <f>H100+H101+H102+H103+H104+H105+H106</f>
        <v>300</v>
      </c>
      <c r="I99" s="12">
        <f>I100+I101+I102+I103+I104+I105+I106</f>
        <v>0</v>
      </c>
      <c r="J99" s="64"/>
      <c r="K99" s="80"/>
    </row>
    <row r="100" spans="1:11" ht="15.75">
      <c r="A100" s="77"/>
      <c r="B100" s="81"/>
      <c r="C100" s="81"/>
      <c r="D100" s="9">
        <v>2015</v>
      </c>
      <c r="E100" s="12">
        <f t="shared" si="14"/>
        <v>0</v>
      </c>
      <c r="F100" s="15">
        <v>0</v>
      </c>
      <c r="G100" s="15">
        <v>0</v>
      </c>
      <c r="H100" s="15">
        <v>0</v>
      </c>
      <c r="I100" s="15">
        <v>0</v>
      </c>
      <c r="J100" s="64"/>
      <c r="K100" s="80"/>
    </row>
    <row r="101" spans="1:11" ht="15.75">
      <c r="A101" s="77"/>
      <c r="B101" s="81"/>
      <c r="C101" s="81"/>
      <c r="D101" s="9">
        <v>2016</v>
      </c>
      <c r="E101" s="12">
        <f t="shared" si="14"/>
        <v>0</v>
      </c>
      <c r="F101" s="15">
        <v>0</v>
      </c>
      <c r="G101" s="15">
        <v>0</v>
      </c>
      <c r="H101" s="15">
        <v>0</v>
      </c>
      <c r="I101" s="15">
        <v>0</v>
      </c>
      <c r="J101" s="64"/>
      <c r="K101" s="80"/>
    </row>
    <row r="102" spans="1:11" ht="15.75">
      <c r="A102" s="77"/>
      <c r="B102" s="81"/>
      <c r="C102" s="81"/>
      <c r="D102" s="9">
        <v>2017</v>
      </c>
      <c r="E102" s="12">
        <f t="shared" si="14"/>
        <v>0</v>
      </c>
      <c r="F102" s="15">
        <v>0</v>
      </c>
      <c r="G102" s="15">
        <v>0</v>
      </c>
      <c r="H102" s="15">
        <v>0</v>
      </c>
      <c r="I102" s="15">
        <v>0</v>
      </c>
      <c r="J102" s="64"/>
      <c r="K102" s="80"/>
    </row>
    <row r="103" spans="1:11" ht="15.75">
      <c r="A103" s="77"/>
      <c r="B103" s="81"/>
      <c r="C103" s="81"/>
      <c r="D103" s="16">
        <v>2018</v>
      </c>
      <c r="E103" s="12">
        <f t="shared" si="14"/>
        <v>300</v>
      </c>
      <c r="F103" s="15">
        <v>0</v>
      </c>
      <c r="G103" s="15">
        <v>0</v>
      </c>
      <c r="H103" s="15">
        <v>300</v>
      </c>
      <c r="I103" s="15">
        <v>0</v>
      </c>
      <c r="J103" s="64"/>
      <c r="K103" s="80"/>
    </row>
    <row r="104" spans="1:11" ht="15.75">
      <c r="A104" s="77"/>
      <c r="B104" s="81"/>
      <c r="C104" s="81"/>
      <c r="D104" s="16">
        <v>2019</v>
      </c>
      <c r="E104" s="12">
        <f t="shared" si="14"/>
        <v>0</v>
      </c>
      <c r="F104" s="15">
        <v>0</v>
      </c>
      <c r="G104" s="15">
        <v>0</v>
      </c>
      <c r="H104" s="15">
        <v>0</v>
      </c>
      <c r="I104" s="15">
        <v>0</v>
      </c>
      <c r="J104" s="64"/>
      <c r="K104" s="80"/>
    </row>
    <row r="105" spans="1:11" ht="15.75">
      <c r="A105" s="77"/>
      <c r="B105" s="81"/>
      <c r="C105" s="81"/>
      <c r="D105" s="16">
        <v>2020</v>
      </c>
      <c r="E105" s="12">
        <f t="shared" si="14"/>
        <v>0</v>
      </c>
      <c r="F105" s="15">
        <v>0</v>
      </c>
      <c r="G105" s="15">
        <v>0</v>
      </c>
      <c r="H105" s="15">
        <v>0</v>
      </c>
      <c r="I105" s="15">
        <v>0</v>
      </c>
      <c r="J105" s="64"/>
      <c r="K105" s="80"/>
    </row>
    <row r="106" spans="1:11" ht="15.75">
      <c r="A106" s="77"/>
      <c r="B106" s="81"/>
      <c r="C106" s="81"/>
      <c r="D106" s="16">
        <v>2021</v>
      </c>
      <c r="E106" s="12">
        <f t="shared" si="14"/>
        <v>0</v>
      </c>
      <c r="F106" s="15">
        <v>0</v>
      </c>
      <c r="G106" s="15">
        <v>0</v>
      </c>
      <c r="H106" s="15">
        <v>0</v>
      </c>
      <c r="I106" s="15">
        <v>0</v>
      </c>
      <c r="J106" s="64"/>
      <c r="K106" s="80"/>
    </row>
    <row r="107" spans="1:11" ht="16.5" customHeight="1">
      <c r="A107" s="77" t="s">
        <v>36</v>
      </c>
      <c r="B107" s="78" t="s">
        <v>37</v>
      </c>
      <c r="C107" s="78"/>
      <c r="D107" s="10" t="s">
        <v>15</v>
      </c>
      <c r="E107" s="12">
        <f>E108+E109+E110+E111+E112+E113+E114</f>
        <v>100</v>
      </c>
      <c r="F107" s="12">
        <f>F108+F109+F110+F111+F112+F113+F114</f>
        <v>0</v>
      </c>
      <c r="G107" s="12">
        <f>G108+G109+G110+G111+G112+G113+G114</f>
        <v>0</v>
      </c>
      <c r="H107" s="12">
        <f>H108+H109+H110+H111+H112+H113+H114</f>
        <v>100</v>
      </c>
      <c r="I107" s="12">
        <f>I108+I109+I110+I111+I112+I113+I114</f>
        <v>0</v>
      </c>
      <c r="J107" s="64" t="s">
        <v>38</v>
      </c>
      <c r="K107" s="80"/>
    </row>
    <row r="108" spans="1:11" ht="15.75">
      <c r="A108" s="77"/>
      <c r="B108" s="78"/>
      <c r="C108" s="78"/>
      <c r="D108" s="9">
        <v>2015</v>
      </c>
      <c r="E108" s="12">
        <f t="shared" si="14"/>
        <v>0</v>
      </c>
      <c r="F108" s="15">
        <v>0</v>
      </c>
      <c r="G108" s="15">
        <v>0</v>
      </c>
      <c r="H108" s="15">
        <v>0</v>
      </c>
      <c r="I108" s="15">
        <v>0</v>
      </c>
      <c r="J108" s="64"/>
      <c r="K108" s="80"/>
    </row>
    <row r="109" spans="1:11" ht="15.75">
      <c r="A109" s="77"/>
      <c r="B109" s="78"/>
      <c r="C109" s="78"/>
      <c r="D109" s="9">
        <v>2016</v>
      </c>
      <c r="E109" s="12">
        <f t="shared" si="14"/>
        <v>0</v>
      </c>
      <c r="F109" s="15">
        <v>0</v>
      </c>
      <c r="G109" s="15">
        <v>0</v>
      </c>
      <c r="H109" s="15">
        <v>0</v>
      </c>
      <c r="I109" s="15">
        <v>0</v>
      </c>
      <c r="J109" s="64"/>
      <c r="K109" s="80"/>
    </row>
    <row r="110" spans="1:11" ht="15.75">
      <c r="A110" s="77"/>
      <c r="B110" s="78"/>
      <c r="C110" s="78"/>
      <c r="D110" s="9">
        <v>2017</v>
      </c>
      <c r="E110" s="12">
        <f t="shared" si="14"/>
        <v>0</v>
      </c>
      <c r="F110" s="15">
        <v>0</v>
      </c>
      <c r="G110" s="15">
        <v>0</v>
      </c>
      <c r="H110" s="15">
        <v>0</v>
      </c>
      <c r="I110" s="15">
        <v>0</v>
      </c>
      <c r="J110" s="64"/>
      <c r="K110" s="80"/>
    </row>
    <row r="111" spans="1:11" ht="15.75">
      <c r="A111" s="77"/>
      <c r="B111" s="78"/>
      <c r="C111" s="78"/>
      <c r="D111" s="16">
        <v>2018</v>
      </c>
      <c r="E111" s="12">
        <f t="shared" si="14"/>
        <v>0</v>
      </c>
      <c r="F111" s="15">
        <v>0</v>
      </c>
      <c r="G111" s="15">
        <v>0</v>
      </c>
      <c r="H111" s="15">
        <v>0</v>
      </c>
      <c r="I111" s="15">
        <v>0</v>
      </c>
      <c r="J111" s="64"/>
      <c r="K111" s="80"/>
    </row>
    <row r="112" spans="1:11" ht="15.75">
      <c r="A112" s="77"/>
      <c r="B112" s="78"/>
      <c r="C112" s="78"/>
      <c r="D112" s="16">
        <v>2019</v>
      </c>
      <c r="E112" s="12">
        <f t="shared" si="14"/>
        <v>100</v>
      </c>
      <c r="F112" s="15">
        <v>0</v>
      </c>
      <c r="G112" s="15">
        <v>0</v>
      </c>
      <c r="H112" s="15">
        <v>100</v>
      </c>
      <c r="I112" s="15">
        <v>0</v>
      </c>
      <c r="J112" s="64"/>
      <c r="K112" s="80"/>
    </row>
    <row r="113" spans="1:11" ht="15.75">
      <c r="A113" s="77"/>
      <c r="B113" s="78"/>
      <c r="C113" s="78"/>
      <c r="D113" s="16">
        <v>2020</v>
      </c>
      <c r="E113" s="12">
        <f t="shared" si="14"/>
        <v>0</v>
      </c>
      <c r="F113" s="15">
        <v>0</v>
      </c>
      <c r="G113" s="15">
        <v>0</v>
      </c>
      <c r="H113" s="15">
        <v>0</v>
      </c>
      <c r="I113" s="15">
        <v>0</v>
      </c>
      <c r="J113" s="64"/>
      <c r="K113" s="80"/>
    </row>
    <row r="114" spans="1:11" ht="15.75">
      <c r="A114" s="77"/>
      <c r="B114" s="78"/>
      <c r="C114" s="78"/>
      <c r="D114" s="16">
        <v>2021</v>
      </c>
      <c r="E114" s="12">
        <f t="shared" si="14"/>
        <v>0</v>
      </c>
      <c r="F114" s="15">
        <v>0</v>
      </c>
      <c r="G114" s="15">
        <v>0</v>
      </c>
      <c r="H114" s="15">
        <v>0</v>
      </c>
      <c r="I114" s="15">
        <v>0</v>
      </c>
      <c r="J114" s="64"/>
      <c r="K114" s="80"/>
    </row>
    <row r="115" spans="1:11" ht="15" customHeight="1">
      <c r="A115" s="77" t="s">
        <v>39</v>
      </c>
      <c r="B115" s="78" t="s">
        <v>40</v>
      </c>
      <c r="C115" s="78"/>
      <c r="D115" s="10" t="s">
        <v>15</v>
      </c>
      <c r="E115" s="12">
        <f>E116+E117+E118+E119+E120+E121+E122</f>
        <v>0</v>
      </c>
      <c r="F115" s="12">
        <f>F116+F117+F118+F119+F120+F121+F122</f>
        <v>0</v>
      </c>
      <c r="G115" s="12">
        <f>G116+G117+G118+G119+G120+G121+G122</f>
        <v>0</v>
      </c>
      <c r="H115" s="12">
        <f>H116+H117+H118+H119+H120+H121+H122</f>
        <v>0</v>
      </c>
      <c r="I115" s="12">
        <f>I116+I117+I118+I119+I120+I121+I122</f>
        <v>0</v>
      </c>
      <c r="J115" s="64"/>
      <c r="K115" s="80"/>
    </row>
    <row r="116" spans="1:11" ht="15.75">
      <c r="A116" s="77"/>
      <c r="B116" s="78"/>
      <c r="C116" s="78"/>
      <c r="D116" s="9">
        <v>2015</v>
      </c>
      <c r="E116" s="12">
        <f t="shared" ref="E116:E122" si="15">F116+G116+H116+I116</f>
        <v>0</v>
      </c>
      <c r="F116" s="15">
        <v>0</v>
      </c>
      <c r="G116" s="15">
        <v>0</v>
      </c>
      <c r="H116" s="15">
        <v>0</v>
      </c>
      <c r="I116" s="15">
        <v>0</v>
      </c>
      <c r="J116" s="64"/>
      <c r="K116" s="80"/>
    </row>
    <row r="117" spans="1:11" ht="15.75">
      <c r="A117" s="77"/>
      <c r="B117" s="78"/>
      <c r="C117" s="78"/>
      <c r="D117" s="9">
        <v>2016</v>
      </c>
      <c r="E117" s="12">
        <f t="shared" si="15"/>
        <v>0</v>
      </c>
      <c r="F117" s="15">
        <v>0</v>
      </c>
      <c r="G117" s="15">
        <v>0</v>
      </c>
      <c r="H117" s="15">
        <v>0</v>
      </c>
      <c r="I117" s="15">
        <v>0</v>
      </c>
      <c r="J117" s="64"/>
      <c r="K117" s="80"/>
    </row>
    <row r="118" spans="1:11" ht="15.75">
      <c r="A118" s="77"/>
      <c r="B118" s="78"/>
      <c r="C118" s="78"/>
      <c r="D118" s="9">
        <v>2017</v>
      </c>
      <c r="E118" s="12">
        <f t="shared" si="15"/>
        <v>0</v>
      </c>
      <c r="F118" s="15">
        <v>0</v>
      </c>
      <c r="G118" s="15">
        <v>0</v>
      </c>
      <c r="H118" s="15">
        <v>0</v>
      </c>
      <c r="I118" s="15">
        <v>0</v>
      </c>
      <c r="J118" s="64"/>
      <c r="K118" s="80"/>
    </row>
    <row r="119" spans="1:11" ht="15.75">
      <c r="A119" s="77"/>
      <c r="B119" s="78"/>
      <c r="C119" s="78"/>
      <c r="D119" s="16">
        <v>2018</v>
      </c>
      <c r="E119" s="12">
        <f t="shared" si="15"/>
        <v>0</v>
      </c>
      <c r="F119" s="15">
        <v>0</v>
      </c>
      <c r="G119" s="15">
        <v>0</v>
      </c>
      <c r="H119" s="15">
        <v>0</v>
      </c>
      <c r="I119" s="15">
        <v>0</v>
      </c>
      <c r="J119" s="64"/>
      <c r="K119" s="80"/>
    </row>
    <row r="120" spans="1:11" ht="15.75">
      <c r="A120" s="77"/>
      <c r="B120" s="78"/>
      <c r="C120" s="78"/>
      <c r="D120" s="16">
        <v>2019</v>
      </c>
      <c r="E120" s="12">
        <f t="shared" si="15"/>
        <v>0</v>
      </c>
      <c r="F120" s="15">
        <v>0</v>
      </c>
      <c r="G120" s="15">
        <v>0</v>
      </c>
      <c r="H120" s="15">
        <f>500-500</f>
        <v>0</v>
      </c>
      <c r="I120" s="15">
        <v>0</v>
      </c>
      <c r="J120" s="64"/>
      <c r="K120" s="80"/>
    </row>
    <row r="121" spans="1:11" ht="15.75">
      <c r="A121" s="77"/>
      <c r="B121" s="78"/>
      <c r="C121" s="78"/>
      <c r="D121" s="16">
        <v>2020</v>
      </c>
      <c r="E121" s="12">
        <f t="shared" si="15"/>
        <v>0</v>
      </c>
      <c r="F121" s="15">
        <v>0</v>
      </c>
      <c r="G121" s="15">
        <v>0</v>
      </c>
      <c r="H121" s="15">
        <v>0</v>
      </c>
      <c r="I121" s="15">
        <v>0</v>
      </c>
      <c r="J121" s="64"/>
      <c r="K121" s="80"/>
    </row>
    <row r="122" spans="1:11" ht="15.75">
      <c r="A122" s="77"/>
      <c r="B122" s="78"/>
      <c r="C122" s="78"/>
      <c r="D122" s="16">
        <v>2021</v>
      </c>
      <c r="E122" s="12">
        <f t="shared" si="15"/>
        <v>0</v>
      </c>
      <c r="F122" s="15">
        <v>0</v>
      </c>
      <c r="G122" s="15">
        <v>0</v>
      </c>
      <c r="H122" s="15">
        <v>0</v>
      </c>
      <c r="I122" s="15">
        <v>0</v>
      </c>
      <c r="J122" s="64"/>
      <c r="K122" s="80"/>
    </row>
    <row r="123" spans="1:11" ht="15.75" customHeight="1">
      <c r="A123" s="77" t="s">
        <v>41</v>
      </c>
      <c r="B123" s="82" t="s">
        <v>42</v>
      </c>
      <c r="C123" s="82"/>
      <c r="D123" s="10" t="s">
        <v>15</v>
      </c>
      <c r="E123" s="12">
        <f>E124+E125+E126+E127+E128+E129+E130</f>
        <v>26912.5</v>
      </c>
      <c r="F123" s="12">
        <f>F124+F125+F126+F127+F128+F129+F130</f>
        <v>283.40000000000003</v>
      </c>
      <c r="G123" s="12">
        <f>G124+G125+G126+G127+G128+G129+G130</f>
        <v>4218</v>
      </c>
      <c r="H123" s="12">
        <f>H124+H125+H126+H127+H128+H129+H130</f>
        <v>22409.899999999998</v>
      </c>
      <c r="I123" s="12">
        <f>I124+I125+I126+I127+I128+I129+I130</f>
        <v>1.2</v>
      </c>
      <c r="J123" s="75" t="s">
        <v>94</v>
      </c>
      <c r="K123" s="76" t="s">
        <v>21</v>
      </c>
    </row>
    <row r="124" spans="1:11" ht="15.75">
      <c r="A124" s="77"/>
      <c r="B124" s="82"/>
      <c r="C124" s="82"/>
      <c r="D124" s="9">
        <v>2015</v>
      </c>
      <c r="E124" s="12">
        <f t="shared" si="14"/>
        <v>3020.2</v>
      </c>
      <c r="F124" s="24">
        <f t="shared" ref="F124:F130" si="16">F132+F156+F164+F172+F180+F188+F196+F204+F212</f>
        <v>55</v>
      </c>
      <c r="G124" s="24">
        <f t="shared" ref="G124:I130" si="17">G132+G156+G164+G172+G180+G188+G196+G204+G212</f>
        <v>639.70000000000005</v>
      </c>
      <c r="H124" s="24">
        <f t="shared" si="17"/>
        <v>2324.2999999999997</v>
      </c>
      <c r="I124" s="24">
        <f t="shared" si="17"/>
        <v>1.2</v>
      </c>
      <c r="J124" s="75"/>
      <c r="K124" s="76"/>
    </row>
    <row r="125" spans="1:11" ht="15.75">
      <c r="A125" s="77"/>
      <c r="B125" s="82"/>
      <c r="C125" s="82"/>
      <c r="D125" s="9">
        <v>2016</v>
      </c>
      <c r="E125" s="12">
        <f t="shared" si="14"/>
        <v>2987.2</v>
      </c>
      <c r="F125" s="24">
        <f t="shared" si="16"/>
        <v>56</v>
      </c>
      <c r="G125" s="24">
        <f t="shared" si="17"/>
        <v>553.1</v>
      </c>
      <c r="H125" s="24">
        <f t="shared" si="17"/>
        <v>2378.1</v>
      </c>
      <c r="I125" s="24">
        <f t="shared" si="17"/>
        <v>0</v>
      </c>
      <c r="J125" s="75"/>
      <c r="K125" s="76"/>
    </row>
    <row r="126" spans="1:11" ht="15.75">
      <c r="A126" s="77"/>
      <c r="B126" s="82"/>
      <c r="C126" s="82"/>
      <c r="D126" s="9">
        <v>2017</v>
      </c>
      <c r="E126" s="12">
        <f t="shared" si="14"/>
        <v>3621.6</v>
      </c>
      <c r="F126" s="24">
        <f t="shared" si="16"/>
        <v>60.8</v>
      </c>
      <c r="G126" s="24">
        <f t="shared" si="17"/>
        <v>1153.7</v>
      </c>
      <c r="H126" s="24">
        <f t="shared" si="17"/>
        <v>2407.1</v>
      </c>
      <c r="I126" s="24">
        <f t="shared" si="17"/>
        <v>0</v>
      </c>
      <c r="J126" s="75"/>
      <c r="K126" s="76"/>
    </row>
    <row r="127" spans="1:11" ht="15.75">
      <c r="A127" s="77"/>
      <c r="B127" s="82"/>
      <c r="C127" s="82"/>
      <c r="D127" s="16">
        <v>2018</v>
      </c>
      <c r="E127" s="12">
        <f t="shared" si="14"/>
        <v>4347.7999999999993</v>
      </c>
      <c r="F127" s="24">
        <f t="shared" si="16"/>
        <v>55.8</v>
      </c>
      <c r="G127" s="24">
        <f t="shared" si="17"/>
        <v>1853.8999999999999</v>
      </c>
      <c r="H127" s="24">
        <f t="shared" si="17"/>
        <v>2438.0999999999995</v>
      </c>
      <c r="I127" s="24">
        <f t="shared" si="17"/>
        <v>0</v>
      </c>
      <c r="J127" s="75"/>
      <c r="K127" s="76"/>
    </row>
    <row r="128" spans="1:11" ht="15.75">
      <c r="A128" s="77"/>
      <c r="B128" s="82"/>
      <c r="C128" s="82"/>
      <c r="D128" s="16">
        <v>2019</v>
      </c>
      <c r="E128" s="12">
        <f t="shared" si="14"/>
        <v>4501.7</v>
      </c>
      <c r="F128" s="24">
        <f t="shared" si="16"/>
        <v>55.8</v>
      </c>
      <c r="G128" s="24">
        <f t="shared" si="17"/>
        <v>17.600000000000001</v>
      </c>
      <c r="H128" s="24">
        <f t="shared" si="17"/>
        <v>4428.3</v>
      </c>
      <c r="I128" s="24">
        <f t="shared" si="17"/>
        <v>0</v>
      </c>
      <c r="J128" s="75"/>
      <c r="K128" s="76"/>
    </row>
    <row r="129" spans="1:11" ht="15.75">
      <c r="A129" s="77"/>
      <c r="B129" s="82"/>
      <c r="C129" s="82"/>
      <c r="D129" s="16">
        <v>2020</v>
      </c>
      <c r="E129" s="12">
        <f t="shared" si="14"/>
        <v>4217</v>
      </c>
      <c r="F129" s="24">
        <f t="shared" si="16"/>
        <v>0</v>
      </c>
      <c r="G129" s="24">
        <f t="shared" si="17"/>
        <v>0</v>
      </c>
      <c r="H129" s="24">
        <f t="shared" si="17"/>
        <v>4217</v>
      </c>
      <c r="I129" s="24">
        <f t="shared" si="17"/>
        <v>0</v>
      </c>
      <c r="J129" s="75"/>
      <c r="K129" s="76"/>
    </row>
    <row r="130" spans="1:11" ht="15.75">
      <c r="A130" s="77"/>
      <c r="B130" s="82"/>
      <c r="C130" s="82"/>
      <c r="D130" s="16">
        <v>2021</v>
      </c>
      <c r="E130" s="12">
        <f t="shared" si="14"/>
        <v>4217</v>
      </c>
      <c r="F130" s="24">
        <f t="shared" si="16"/>
        <v>0</v>
      </c>
      <c r="G130" s="24">
        <f t="shared" si="17"/>
        <v>0</v>
      </c>
      <c r="H130" s="24">
        <f t="shared" si="17"/>
        <v>4217</v>
      </c>
      <c r="I130" s="24">
        <f t="shared" si="17"/>
        <v>0</v>
      </c>
      <c r="J130" s="75"/>
      <c r="K130" s="76"/>
    </row>
    <row r="131" spans="1:11" ht="12.75" customHeight="1">
      <c r="A131" s="66" t="s">
        <v>43</v>
      </c>
      <c r="B131" s="83" t="s">
        <v>44</v>
      </c>
      <c r="C131" s="83"/>
      <c r="D131" s="10" t="s">
        <v>15</v>
      </c>
      <c r="E131" s="24">
        <f>E132+E133+E134+E135+E136+E137+E138</f>
        <v>21680.5</v>
      </c>
      <c r="F131" s="24">
        <f>F132+F133+F134+F135+F136+F137+F138</f>
        <v>0</v>
      </c>
      <c r="G131" s="24">
        <f>G132+G133+G134+G135+G136+G137+G138</f>
        <v>1192.8000000000002</v>
      </c>
      <c r="H131" s="24">
        <f>H132+H133+H134+H135+H136+H137+H138</f>
        <v>20486.5</v>
      </c>
      <c r="I131" s="24">
        <f>I132+I133+I134+I135+I136+I137+I138</f>
        <v>1.2</v>
      </c>
      <c r="J131" s="75"/>
      <c r="K131" s="76"/>
    </row>
    <row r="132" spans="1:11" ht="15.75">
      <c r="A132" s="66"/>
      <c r="B132" s="83"/>
      <c r="C132" s="83"/>
      <c r="D132" s="9">
        <v>2015</v>
      </c>
      <c r="E132" s="12">
        <f>F132+G132+H132+I132</f>
        <v>2859</v>
      </c>
      <c r="F132" s="25">
        <f t="shared" ref="F132:I138" si="18">F140+F148</f>
        <v>0</v>
      </c>
      <c r="G132" s="25">
        <f t="shared" si="18"/>
        <v>639.70000000000005</v>
      </c>
      <c r="H132" s="25">
        <f t="shared" si="18"/>
        <v>2218.1</v>
      </c>
      <c r="I132" s="25">
        <f t="shared" si="18"/>
        <v>1.2</v>
      </c>
      <c r="J132" s="75"/>
      <c r="K132" s="76"/>
    </row>
    <row r="133" spans="1:11" ht="15.75">
      <c r="A133" s="66"/>
      <c r="B133" s="83"/>
      <c r="C133" s="83"/>
      <c r="D133" s="9">
        <v>2016</v>
      </c>
      <c r="E133" s="12">
        <f t="shared" ref="E133:E138" si="19">F133+G133+H133+I133</f>
        <v>2824.1</v>
      </c>
      <c r="F133" s="25">
        <f t="shared" si="18"/>
        <v>0</v>
      </c>
      <c r="G133" s="25">
        <f t="shared" si="18"/>
        <v>553.1</v>
      </c>
      <c r="H133" s="25">
        <f t="shared" si="18"/>
        <v>2271</v>
      </c>
      <c r="I133" s="25">
        <f t="shared" si="18"/>
        <v>0</v>
      </c>
      <c r="J133" s="75"/>
      <c r="K133" s="76"/>
    </row>
    <row r="134" spans="1:11" ht="15.75">
      <c r="A134" s="66"/>
      <c r="B134" s="83"/>
      <c r="C134" s="83"/>
      <c r="D134" s="9">
        <v>2017</v>
      </c>
      <c r="E134" s="12">
        <f t="shared" si="19"/>
        <v>1577.6</v>
      </c>
      <c r="F134" s="25">
        <f t="shared" si="18"/>
        <v>0</v>
      </c>
      <c r="G134" s="25">
        <f t="shared" si="18"/>
        <v>0</v>
      </c>
      <c r="H134" s="25">
        <f t="shared" si="18"/>
        <v>1577.6</v>
      </c>
      <c r="I134" s="25">
        <f t="shared" si="18"/>
        <v>0</v>
      </c>
      <c r="J134" s="75"/>
      <c r="K134" s="76"/>
    </row>
    <row r="135" spans="1:11" ht="15.75">
      <c r="A135" s="66"/>
      <c r="B135" s="83"/>
      <c r="C135" s="83"/>
      <c r="D135" s="16">
        <v>2018</v>
      </c>
      <c r="E135" s="12">
        <f t="shared" si="19"/>
        <v>1799.8</v>
      </c>
      <c r="F135" s="25">
        <f t="shared" si="18"/>
        <v>0</v>
      </c>
      <c r="G135" s="25">
        <f t="shared" si="18"/>
        <v>0</v>
      </c>
      <c r="H135" s="25">
        <f t="shared" si="18"/>
        <v>1799.8</v>
      </c>
      <c r="I135" s="25">
        <f t="shared" si="18"/>
        <v>0</v>
      </c>
      <c r="J135" s="75"/>
      <c r="K135" s="76"/>
    </row>
    <row r="136" spans="1:11" ht="15.75">
      <c r="A136" s="66"/>
      <c r="B136" s="83"/>
      <c r="C136" s="83"/>
      <c r="D136" s="16">
        <v>2019</v>
      </c>
      <c r="E136" s="12">
        <f t="shared" si="19"/>
        <v>4320</v>
      </c>
      <c r="F136" s="25">
        <f t="shared" si="18"/>
        <v>0</v>
      </c>
      <c r="G136" s="25">
        <f t="shared" si="18"/>
        <v>0</v>
      </c>
      <c r="H136" s="25">
        <f t="shared" si="18"/>
        <v>4320</v>
      </c>
      <c r="I136" s="25">
        <f t="shared" si="18"/>
        <v>0</v>
      </c>
      <c r="J136" s="75"/>
      <c r="K136" s="76"/>
    </row>
    <row r="137" spans="1:11" ht="15.75">
      <c r="A137" s="66"/>
      <c r="B137" s="83"/>
      <c r="C137" s="83"/>
      <c r="D137" s="16">
        <v>2020</v>
      </c>
      <c r="E137" s="12">
        <f t="shared" si="19"/>
        <v>4150</v>
      </c>
      <c r="F137" s="25">
        <f t="shared" si="18"/>
        <v>0</v>
      </c>
      <c r="G137" s="25">
        <f t="shared" si="18"/>
        <v>0</v>
      </c>
      <c r="H137" s="25">
        <f t="shared" si="18"/>
        <v>4150</v>
      </c>
      <c r="I137" s="25">
        <f t="shared" si="18"/>
        <v>0</v>
      </c>
      <c r="J137" s="75"/>
      <c r="K137" s="76"/>
    </row>
    <row r="138" spans="1:11" ht="15.75">
      <c r="A138" s="66"/>
      <c r="B138" s="83"/>
      <c r="C138" s="83"/>
      <c r="D138" s="16">
        <v>2021</v>
      </c>
      <c r="E138" s="12">
        <f t="shared" si="19"/>
        <v>4150</v>
      </c>
      <c r="F138" s="25">
        <f t="shared" si="18"/>
        <v>0</v>
      </c>
      <c r="G138" s="25">
        <f t="shared" si="18"/>
        <v>0</v>
      </c>
      <c r="H138" s="25">
        <f t="shared" si="18"/>
        <v>4150</v>
      </c>
      <c r="I138" s="25">
        <f t="shared" si="18"/>
        <v>0</v>
      </c>
      <c r="J138" s="75"/>
      <c r="K138" s="76"/>
    </row>
    <row r="139" spans="1:11" ht="15.75" customHeight="1">
      <c r="A139" s="66" t="s">
        <v>45</v>
      </c>
      <c r="B139" s="83" t="s">
        <v>46</v>
      </c>
      <c r="C139" s="83"/>
      <c r="D139" s="10" t="s">
        <v>15</v>
      </c>
      <c r="E139" s="24">
        <f>E140+E141+E142+E143+E144+E145+E146</f>
        <v>1800.8000000000002</v>
      </c>
      <c r="F139" s="24">
        <f>F140+F141+F142+F143+F144+F145+F146</f>
        <v>0</v>
      </c>
      <c r="G139" s="24">
        <f>G140+G141+G142+G143+G144+G145+G146</f>
        <v>1192.8000000000002</v>
      </c>
      <c r="H139" s="24">
        <f>H140+H141+H142+H143+H144+H145+H146</f>
        <v>608</v>
      </c>
      <c r="I139" s="24">
        <f>I140+I141+I142+I143+I144+I145+I146</f>
        <v>0</v>
      </c>
      <c r="J139" s="75"/>
      <c r="K139" s="76"/>
    </row>
    <row r="140" spans="1:11" ht="15.75">
      <c r="A140" s="66"/>
      <c r="B140" s="83"/>
      <c r="C140" s="83"/>
      <c r="D140" s="9">
        <v>2015</v>
      </c>
      <c r="E140" s="12">
        <f t="shared" ref="E140:E146" si="20">F140+G140+H140+I140</f>
        <v>673.40000000000009</v>
      </c>
      <c r="F140" s="25">
        <v>0</v>
      </c>
      <c r="G140" s="25">
        <v>639.70000000000005</v>
      </c>
      <c r="H140" s="25">
        <v>33.700000000000003</v>
      </c>
      <c r="I140" s="25">
        <v>0</v>
      </c>
      <c r="J140" s="75"/>
      <c r="K140" s="76"/>
    </row>
    <row r="141" spans="1:11" ht="15.75">
      <c r="A141" s="66"/>
      <c r="B141" s="83"/>
      <c r="C141" s="83"/>
      <c r="D141" s="9">
        <v>2016</v>
      </c>
      <c r="E141" s="12">
        <f t="shared" si="20"/>
        <v>1127.4000000000001</v>
      </c>
      <c r="F141" s="25">
        <v>0</v>
      </c>
      <c r="G141" s="25">
        <v>553.1</v>
      </c>
      <c r="H141" s="25">
        <v>574.29999999999995</v>
      </c>
      <c r="I141" s="25">
        <v>0</v>
      </c>
      <c r="J141" s="75"/>
      <c r="K141" s="76"/>
    </row>
    <row r="142" spans="1:11" ht="15.75">
      <c r="A142" s="66"/>
      <c r="B142" s="83"/>
      <c r="C142" s="83"/>
      <c r="D142" s="9">
        <v>2017</v>
      </c>
      <c r="E142" s="12">
        <f t="shared" si="20"/>
        <v>0</v>
      </c>
      <c r="F142" s="25">
        <v>0</v>
      </c>
      <c r="G142" s="25">
        <v>0</v>
      </c>
      <c r="H142" s="25">
        <v>0</v>
      </c>
      <c r="I142" s="25">
        <v>0</v>
      </c>
      <c r="J142" s="75"/>
      <c r="K142" s="76"/>
    </row>
    <row r="143" spans="1:11" ht="15.75">
      <c r="A143" s="66"/>
      <c r="B143" s="83"/>
      <c r="C143" s="83"/>
      <c r="D143" s="16">
        <v>2018</v>
      </c>
      <c r="E143" s="12">
        <f t="shared" si="20"/>
        <v>0</v>
      </c>
      <c r="F143" s="25">
        <v>0</v>
      </c>
      <c r="G143" s="25">
        <v>0</v>
      </c>
      <c r="H143" s="25">
        <v>0</v>
      </c>
      <c r="I143" s="25">
        <v>0</v>
      </c>
      <c r="J143" s="75"/>
      <c r="K143" s="76"/>
    </row>
    <row r="144" spans="1:11" ht="15.75">
      <c r="A144" s="66"/>
      <c r="B144" s="83"/>
      <c r="C144" s="83"/>
      <c r="D144" s="16">
        <v>2019</v>
      </c>
      <c r="E144" s="12">
        <f t="shared" si="20"/>
        <v>0</v>
      </c>
      <c r="F144" s="25">
        <v>0</v>
      </c>
      <c r="G144" s="25">
        <v>0</v>
      </c>
      <c r="H144" s="25">
        <v>0</v>
      </c>
      <c r="I144" s="25">
        <v>0</v>
      </c>
      <c r="J144" s="75"/>
      <c r="K144" s="76"/>
    </row>
    <row r="145" spans="1:11" ht="15.75">
      <c r="A145" s="66"/>
      <c r="B145" s="83"/>
      <c r="C145" s="83"/>
      <c r="D145" s="16">
        <v>2020</v>
      </c>
      <c r="E145" s="12">
        <f t="shared" si="20"/>
        <v>0</v>
      </c>
      <c r="F145" s="25">
        <v>0</v>
      </c>
      <c r="G145" s="25">
        <v>0</v>
      </c>
      <c r="H145" s="25">
        <v>0</v>
      </c>
      <c r="I145" s="25">
        <v>0</v>
      </c>
      <c r="J145" s="75"/>
      <c r="K145" s="76"/>
    </row>
    <row r="146" spans="1:11" ht="15.75">
      <c r="A146" s="66"/>
      <c r="B146" s="83"/>
      <c r="C146" s="83"/>
      <c r="D146" s="16">
        <v>2021</v>
      </c>
      <c r="E146" s="12">
        <f t="shared" si="20"/>
        <v>0</v>
      </c>
      <c r="F146" s="25">
        <v>0</v>
      </c>
      <c r="G146" s="25">
        <v>0</v>
      </c>
      <c r="H146" s="25">
        <v>0</v>
      </c>
      <c r="I146" s="25">
        <v>0</v>
      </c>
      <c r="J146" s="75"/>
      <c r="K146" s="76"/>
    </row>
    <row r="147" spans="1:11" ht="15.75" customHeight="1">
      <c r="A147" s="66" t="s">
        <v>47</v>
      </c>
      <c r="B147" s="83" t="s">
        <v>48</v>
      </c>
      <c r="C147" s="83"/>
      <c r="D147" s="10" t="s">
        <v>15</v>
      </c>
      <c r="E147" s="24">
        <f>E148+E149+E150+E151+E152+E153+E154</f>
        <v>19879.7</v>
      </c>
      <c r="F147" s="24">
        <f>F148+F149+F150+F151+F152+F153+F154</f>
        <v>0</v>
      </c>
      <c r="G147" s="24">
        <f>G148+G149+G150+G151+G152+G153+G154</f>
        <v>0</v>
      </c>
      <c r="H147" s="24">
        <f>H148+H149+H150+H151+H152+H153+H154</f>
        <v>19878.5</v>
      </c>
      <c r="I147" s="24">
        <f>I148+I149+I150+I151+I152+I153+I154</f>
        <v>1.2</v>
      </c>
      <c r="J147" s="75"/>
      <c r="K147" s="76"/>
    </row>
    <row r="148" spans="1:11" ht="15.75">
      <c r="A148" s="66"/>
      <c r="B148" s="83"/>
      <c r="C148" s="83"/>
      <c r="D148" s="9">
        <v>2015</v>
      </c>
      <c r="E148" s="12">
        <f t="shared" ref="E148:E154" si="21">F148+G148+H148+I148</f>
        <v>2185.6</v>
      </c>
      <c r="F148" s="25">
        <v>0</v>
      </c>
      <c r="G148" s="25">
        <v>0</v>
      </c>
      <c r="H148" s="25">
        <v>2184.4</v>
      </c>
      <c r="I148" s="25">
        <v>1.2</v>
      </c>
      <c r="J148" s="75"/>
      <c r="K148" s="76"/>
    </row>
    <row r="149" spans="1:11" ht="15.75">
      <c r="A149" s="66"/>
      <c r="B149" s="83"/>
      <c r="C149" s="83"/>
      <c r="D149" s="9">
        <v>2016</v>
      </c>
      <c r="E149" s="12">
        <f t="shared" si="21"/>
        <v>1696.7</v>
      </c>
      <c r="F149" s="25">
        <v>0</v>
      </c>
      <c r="G149" s="25">
        <v>0</v>
      </c>
      <c r="H149" s="25">
        <v>1696.7</v>
      </c>
      <c r="I149" s="25">
        <v>0</v>
      </c>
      <c r="J149" s="75"/>
      <c r="K149" s="76"/>
    </row>
    <row r="150" spans="1:11" ht="15.75">
      <c r="A150" s="66"/>
      <c r="B150" s="83"/>
      <c r="C150" s="83"/>
      <c r="D150" s="9">
        <v>2017</v>
      </c>
      <c r="E150" s="12">
        <f t="shared" si="21"/>
        <v>1577.6</v>
      </c>
      <c r="F150" s="25">
        <v>0</v>
      </c>
      <c r="G150" s="25">
        <v>0</v>
      </c>
      <c r="H150" s="25">
        <v>1577.6</v>
      </c>
      <c r="I150" s="25">
        <v>0</v>
      </c>
      <c r="J150" s="75"/>
      <c r="K150" s="76"/>
    </row>
    <row r="151" spans="1:11" ht="15.75">
      <c r="A151" s="66"/>
      <c r="B151" s="83"/>
      <c r="C151" s="83"/>
      <c r="D151" s="16">
        <v>2018</v>
      </c>
      <c r="E151" s="12">
        <f t="shared" si="21"/>
        <v>1799.8</v>
      </c>
      <c r="F151" s="25">
        <v>0</v>
      </c>
      <c r="G151" s="25">
        <v>0</v>
      </c>
      <c r="H151" s="25">
        <v>1799.8</v>
      </c>
      <c r="I151" s="25">
        <v>0</v>
      </c>
      <c r="J151" s="75"/>
      <c r="K151" s="76"/>
    </row>
    <row r="152" spans="1:11" ht="15.75">
      <c r="A152" s="66"/>
      <c r="B152" s="83"/>
      <c r="C152" s="83"/>
      <c r="D152" s="16">
        <v>2019</v>
      </c>
      <c r="E152" s="12">
        <f t="shared" si="21"/>
        <v>4320</v>
      </c>
      <c r="F152" s="25">
        <v>0</v>
      </c>
      <c r="G152" s="25">
        <v>0</v>
      </c>
      <c r="H152" s="25">
        <v>4320</v>
      </c>
      <c r="I152" s="25">
        <v>0</v>
      </c>
      <c r="J152" s="75"/>
      <c r="K152" s="76"/>
    </row>
    <row r="153" spans="1:11" ht="15.75">
      <c r="A153" s="66"/>
      <c r="B153" s="83"/>
      <c r="C153" s="83"/>
      <c r="D153" s="16">
        <v>2020</v>
      </c>
      <c r="E153" s="12">
        <f t="shared" si="21"/>
        <v>4150</v>
      </c>
      <c r="F153" s="25">
        <v>0</v>
      </c>
      <c r="G153" s="25">
        <v>0</v>
      </c>
      <c r="H153" s="25">
        <v>4150</v>
      </c>
      <c r="I153" s="25">
        <v>0</v>
      </c>
      <c r="J153" s="75"/>
      <c r="K153" s="76"/>
    </row>
    <row r="154" spans="1:11" ht="15.75">
      <c r="A154" s="66"/>
      <c r="B154" s="83"/>
      <c r="C154" s="83"/>
      <c r="D154" s="16">
        <v>2021</v>
      </c>
      <c r="E154" s="12">
        <f t="shared" si="21"/>
        <v>4150</v>
      </c>
      <c r="F154" s="25">
        <v>0</v>
      </c>
      <c r="G154" s="25">
        <v>0</v>
      </c>
      <c r="H154" s="25">
        <v>4150</v>
      </c>
      <c r="I154" s="25">
        <v>0</v>
      </c>
      <c r="J154" s="75"/>
      <c r="K154" s="76"/>
    </row>
    <row r="155" spans="1:11" ht="16.5" customHeight="1">
      <c r="A155" s="66" t="s">
        <v>49</v>
      </c>
      <c r="B155" s="83" t="s">
        <v>50</v>
      </c>
      <c r="C155" s="83"/>
      <c r="D155" s="10" t="s">
        <v>15</v>
      </c>
      <c r="E155" s="24">
        <f>E156+E157+E158+E159+E160+E161+E162</f>
        <v>181</v>
      </c>
      <c r="F155" s="24">
        <f>F156+F157+F158+F159+F160+F161+F162</f>
        <v>0</v>
      </c>
      <c r="G155" s="24">
        <f>G156+G157+G158+G159+G160+G161+G162</f>
        <v>0</v>
      </c>
      <c r="H155" s="24">
        <f>H156+H157+H158+H159+H160+H161+H162</f>
        <v>181</v>
      </c>
      <c r="I155" s="24">
        <f>I156+I157+I158+I159+I160+I161+I162</f>
        <v>0</v>
      </c>
      <c r="J155" s="75"/>
      <c r="K155" s="76"/>
    </row>
    <row r="156" spans="1:11" ht="15.75">
      <c r="A156" s="66"/>
      <c r="B156" s="83"/>
      <c r="C156" s="83"/>
      <c r="D156" s="9">
        <v>2015</v>
      </c>
      <c r="E156" s="12">
        <f>F156+G156+H156+I156</f>
        <v>25</v>
      </c>
      <c r="F156" s="25">
        <v>0</v>
      </c>
      <c r="G156" s="25">
        <v>0</v>
      </c>
      <c r="H156" s="25">
        <v>25</v>
      </c>
      <c r="I156" s="25">
        <v>0</v>
      </c>
      <c r="J156" s="75"/>
      <c r="K156" s="76"/>
    </row>
    <row r="157" spans="1:11" ht="15.75">
      <c r="A157" s="66"/>
      <c r="B157" s="83"/>
      <c r="C157" s="83"/>
      <c r="D157" s="9">
        <v>2016</v>
      </c>
      <c r="E157" s="12">
        <f t="shared" si="14"/>
        <v>26</v>
      </c>
      <c r="F157" s="25">
        <v>0</v>
      </c>
      <c r="G157" s="25">
        <v>0</v>
      </c>
      <c r="H157" s="25">
        <v>26</v>
      </c>
      <c r="I157" s="25">
        <v>0</v>
      </c>
      <c r="J157" s="75"/>
      <c r="K157" s="76"/>
    </row>
    <row r="158" spans="1:11" ht="15.75">
      <c r="A158" s="66"/>
      <c r="B158" s="83"/>
      <c r="C158" s="83"/>
      <c r="D158" s="9">
        <v>2017</v>
      </c>
      <c r="E158" s="12">
        <f t="shared" si="14"/>
        <v>26</v>
      </c>
      <c r="F158" s="25">
        <v>0</v>
      </c>
      <c r="G158" s="25">
        <v>0</v>
      </c>
      <c r="H158" s="25">
        <v>26</v>
      </c>
      <c r="I158" s="25">
        <v>0</v>
      </c>
      <c r="J158" s="75"/>
      <c r="K158" s="76"/>
    </row>
    <row r="159" spans="1:11" ht="15.75">
      <c r="A159" s="66"/>
      <c r="B159" s="83"/>
      <c r="C159" s="83"/>
      <c r="D159" s="16">
        <v>2018</v>
      </c>
      <c r="E159" s="12">
        <f t="shared" si="14"/>
        <v>26</v>
      </c>
      <c r="F159" s="25">
        <v>0</v>
      </c>
      <c r="G159" s="25">
        <v>0</v>
      </c>
      <c r="H159" s="25">
        <v>26</v>
      </c>
      <c r="I159" s="25">
        <v>0</v>
      </c>
      <c r="J159" s="75"/>
      <c r="K159" s="76"/>
    </row>
    <row r="160" spans="1:11" ht="15.75">
      <c r="A160" s="66"/>
      <c r="B160" s="83"/>
      <c r="C160" s="83"/>
      <c r="D160" s="16">
        <v>2019</v>
      </c>
      <c r="E160" s="12">
        <f t="shared" si="14"/>
        <v>26</v>
      </c>
      <c r="F160" s="25">
        <v>0</v>
      </c>
      <c r="G160" s="25">
        <v>0</v>
      </c>
      <c r="H160" s="25">
        <v>26</v>
      </c>
      <c r="I160" s="25">
        <v>0</v>
      </c>
      <c r="J160" s="75"/>
      <c r="K160" s="76"/>
    </row>
    <row r="161" spans="1:11" ht="15.75">
      <c r="A161" s="66"/>
      <c r="B161" s="83"/>
      <c r="C161" s="83"/>
      <c r="D161" s="16">
        <v>2020</v>
      </c>
      <c r="E161" s="12">
        <f t="shared" si="14"/>
        <v>26</v>
      </c>
      <c r="F161" s="25">
        <v>0</v>
      </c>
      <c r="G161" s="25">
        <v>0</v>
      </c>
      <c r="H161" s="25">
        <v>26</v>
      </c>
      <c r="I161" s="25">
        <v>0</v>
      </c>
      <c r="J161" s="75"/>
      <c r="K161" s="76"/>
    </row>
    <row r="162" spans="1:11" ht="15.75">
      <c r="A162" s="66"/>
      <c r="B162" s="83"/>
      <c r="C162" s="83"/>
      <c r="D162" s="16">
        <v>2021</v>
      </c>
      <c r="E162" s="12">
        <f t="shared" si="14"/>
        <v>26</v>
      </c>
      <c r="F162" s="25">
        <v>0</v>
      </c>
      <c r="G162" s="25">
        <v>0</v>
      </c>
      <c r="H162" s="25">
        <v>26</v>
      </c>
      <c r="I162" s="25">
        <v>0</v>
      </c>
      <c r="J162" s="75"/>
      <c r="K162" s="76"/>
    </row>
    <row r="163" spans="1:11" ht="16.5" customHeight="1">
      <c r="A163" s="77" t="s">
        <v>51</v>
      </c>
      <c r="B163" s="78" t="s">
        <v>52</v>
      </c>
      <c r="C163" s="78"/>
      <c r="D163" s="10" t="s">
        <v>15</v>
      </c>
      <c r="E163" s="24">
        <f>E164+E165+E166+E167+E168+E169+E170</f>
        <v>486.6</v>
      </c>
      <c r="F163" s="24">
        <f>F164+F165+F166+F167+F168+F169+F170</f>
        <v>171.8</v>
      </c>
      <c r="G163" s="24">
        <f>G164+G165+G166+G167+G168+G169+G170</f>
        <v>38.9</v>
      </c>
      <c r="H163" s="24">
        <f>H164+H165+H166+H167+H168+H169+H170</f>
        <v>275.90000000000003</v>
      </c>
      <c r="I163" s="24">
        <f>I164+I165+I166+I167+I168+I169+I170</f>
        <v>0</v>
      </c>
      <c r="J163" s="75"/>
      <c r="K163" s="76"/>
    </row>
    <row r="164" spans="1:11" ht="15.75">
      <c r="A164" s="77"/>
      <c r="B164" s="78"/>
      <c r="C164" s="78"/>
      <c r="D164" s="9">
        <v>2015</v>
      </c>
      <c r="E164" s="12">
        <f t="shared" si="14"/>
        <v>96</v>
      </c>
      <c r="F164" s="25">
        <v>55</v>
      </c>
      <c r="G164" s="25">
        <v>0</v>
      </c>
      <c r="H164" s="25">
        <v>41</v>
      </c>
      <c r="I164" s="25">
        <v>0</v>
      </c>
      <c r="J164" s="75"/>
      <c r="K164" s="76"/>
    </row>
    <row r="165" spans="1:11" ht="15.75">
      <c r="A165" s="77"/>
      <c r="B165" s="78"/>
      <c r="C165" s="78"/>
      <c r="D165" s="9">
        <v>2016</v>
      </c>
      <c r="E165" s="12">
        <f t="shared" si="14"/>
        <v>97</v>
      </c>
      <c r="F165" s="25">
        <v>56</v>
      </c>
      <c r="G165" s="25">
        <v>0</v>
      </c>
      <c r="H165" s="25">
        <v>41</v>
      </c>
      <c r="I165" s="25">
        <v>0</v>
      </c>
      <c r="J165" s="75"/>
      <c r="K165" s="76"/>
    </row>
    <row r="166" spans="1:11" ht="15.75">
      <c r="A166" s="77"/>
      <c r="B166" s="78"/>
      <c r="C166" s="78"/>
      <c r="D166" s="9">
        <v>2017</v>
      </c>
      <c r="E166" s="12">
        <f t="shared" si="14"/>
        <v>146</v>
      </c>
      <c r="F166" s="25">
        <v>60.8</v>
      </c>
      <c r="G166" s="25">
        <v>38.9</v>
      </c>
      <c r="H166" s="25">
        <v>46.3</v>
      </c>
      <c r="I166" s="25">
        <v>0</v>
      </c>
      <c r="J166" s="75"/>
      <c r="K166" s="76"/>
    </row>
    <row r="167" spans="1:11" ht="15.75">
      <c r="A167" s="77"/>
      <c r="B167" s="78"/>
      <c r="C167" s="78"/>
      <c r="D167" s="16">
        <v>2018</v>
      </c>
      <c r="E167" s="12">
        <f t="shared" si="14"/>
        <v>32.799999999999997</v>
      </c>
      <c r="F167" s="25">
        <v>0</v>
      </c>
      <c r="G167" s="25">
        <v>0</v>
      </c>
      <c r="H167" s="25">
        <v>32.799999999999997</v>
      </c>
      <c r="I167" s="25">
        <v>0</v>
      </c>
      <c r="J167" s="75"/>
      <c r="K167" s="76"/>
    </row>
    <row r="168" spans="1:11" ht="15.75">
      <c r="A168" s="77"/>
      <c r="B168" s="78"/>
      <c r="C168" s="78"/>
      <c r="D168" s="16">
        <v>2019</v>
      </c>
      <c r="E168" s="12">
        <f t="shared" si="14"/>
        <v>32.799999999999997</v>
      </c>
      <c r="F168" s="25">
        <v>0</v>
      </c>
      <c r="G168" s="25">
        <v>0</v>
      </c>
      <c r="H168" s="25">
        <v>32.799999999999997</v>
      </c>
      <c r="I168" s="25">
        <v>0</v>
      </c>
      <c r="J168" s="75"/>
      <c r="K168" s="76"/>
    </row>
    <row r="169" spans="1:11" ht="15.75">
      <c r="A169" s="77"/>
      <c r="B169" s="78"/>
      <c r="C169" s="78"/>
      <c r="D169" s="16">
        <v>2020</v>
      </c>
      <c r="E169" s="12">
        <f t="shared" si="14"/>
        <v>41</v>
      </c>
      <c r="F169" s="25">
        <v>0</v>
      </c>
      <c r="G169" s="25">
        <v>0</v>
      </c>
      <c r="H169" s="25">
        <v>41</v>
      </c>
      <c r="I169" s="25">
        <v>0</v>
      </c>
      <c r="J169" s="75"/>
      <c r="K169" s="76"/>
    </row>
    <row r="170" spans="1:11" ht="15.75">
      <c r="A170" s="77"/>
      <c r="B170" s="78"/>
      <c r="C170" s="78"/>
      <c r="D170" s="16">
        <v>2021</v>
      </c>
      <c r="E170" s="12">
        <f t="shared" si="14"/>
        <v>41</v>
      </c>
      <c r="F170" s="25">
        <v>0</v>
      </c>
      <c r="G170" s="25">
        <v>0</v>
      </c>
      <c r="H170" s="25">
        <v>41</v>
      </c>
      <c r="I170" s="25">
        <v>0</v>
      </c>
      <c r="J170" s="75"/>
      <c r="K170" s="76"/>
    </row>
    <row r="171" spans="1:11" ht="13.5" customHeight="1">
      <c r="A171" s="77" t="s">
        <v>53</v>
      </c>
      <c r="B171" s="78" t="s">
        <v>54</v>
      </c>
      <c r="C171" s="78"/>
      <c r="D171" s="10" t="s">
        <v>15</v>
      </c>
      <c r="E171" s="25">
        <f>E172+E173+E174+E175+E176+E177+E178</f>
        <v>201.8</v>
      </c>
      <c r="F171" s="25">
        <f>F172+F173+F174+F175+F176+F177+F178</f>
        <v>0</v>
      </c>
      <c r="G171" s="25">
        <f>G172+G173+G174+G175+G176+G177+G178</f>
        <v>0</v>
      </c>
      <c r="H171" s="25">
        <f>H172+H173+H174+H175+H176+H177+H178</f>
        <v>201.8</v>
      </c>
      <c r="I171" s="25">
        <f>I172+I173+I174+I175+I176+I177+I178</f>
        <v>0</v>
      </c>
      <c r="J171" s="75"/>
      <c r="K171" s="76"/>
    </row>
    <row r="172" spans="1:11" ht="15.75">
      <c r="A172" s="77"/>
      <c r="B172" s="78"/>
      <c r="C172" s="78"/>
      <c r="D172" s="9">
        <v>2015</v>
      </c>
      <c r="E172" s="12">
        <f t="shared" si="14"/>
        <v>40.200000000000003</v>
      </c>
      <c r="F172" s="25">
        <v>0</v>
      </c>
      <c r="G172" s="25">
        <v>0</v>
      </c>
      <c r="H172" s="25">
        <v>40.200000000000003</v>
      </c>
      <c r="I172" s="25">
        <v>0</v>
      </c>
      <c r="J172" s="75"/>
      <c r="K172" s="76"/>
    </row>
    <row r="173" spans="1:11" ht="15.75">
      <c r="A173" s="77"/>
      <c r="B173" s="78"/>
      <c r="C173" s="78"/>
      <c r="D173" s="9">
        <v>2016</v>
      </c>
      <c r="E173" s="12">
        <f t="shared" si="14"/>
        <v>40.1</v>
      </c>
      <c r="F173" s="25">
        <v>0</v>
      </c>
      <c r="G173" s="25">
        <v>0</v>
      </c>
      <c r="H173" s="25">
        <v>40.1</v>
      </c>
      <c r="I173" s="25">
        <v>0</v>
      </c>
      <c r="J173" s="75"/>
      <c r="K173" s="76"/>
    </row>
    <row r="174" spans="1:11" ht="15.75">
      <c r="A174" s="77"/>
      <c r="B174" s="78"/>
      <c r="C174" s="78"/>
      <c r="D174" s="9">
        <v>2017</v>
      </c>
      <c r="E174" s="12">
        <f t="shared" si="14"/>
        <v>40.1</v>
      </c>
      <c r="F174" s="25">
        <v>0</v>
      </c>
      <c r="G174" s="25">
        <v>0</v>
      </c>
      <c r="H174" s="25">
        <v>40.1</v>
      </c>
      <c r="I174" s="25">
        <v>0</v>
      </c>
      <c r="J174" s="75"/>
      <c r="K174" s="76"/>
    </row>
    <row r="175" spans="1:11" ht="15.75">
      <c r="A175" s="77"/>
      <c r="B175" s="78"/>
      <c r="C175" s="78"/>
      <c r="D175" s="16">
        <v>2018</v>
      </c>
      <c r="E175" s="12">
        <f t="shared" si="14"/>
        <v>40.1</v>
      </c>
      <c r="F175" s="25">
        <v>0</v>
      </c>
      <c r="G175" s="25">
        <v>0</v>
      </c>
      <c r="H175" s="25">
        <v>40.1</v>
      </c>
      <c r="I175" s="25">
        <v>0</v>
      </c>
      <c r="J175" s="75"/>
      <c r="K175" s="76"/>
    </row>
    <row r="176" spans="1:11" ht="15.75">
      <c r="A176" s="77"/>
      <c r="B176" s="78"/>
      <c r="C176" s="78"/>
      <c r="D176" s="16">
        <v>2019</v>
      </c>
      <c r="E176" s="12">
        <f t="shared" si="14"/>
        <v>41.3</v>
      </c>
      <c r="F176" s="25">
        <v>0</v>
      </c>
      <c r="G176" s="25">
        <v>0</v>
      </c>
      <c r="H176" s="25">
        <v>41.3</v>
      </c>
      <c r="I176" s="25">
        <v>0</v>
      </c>
      <c r="J176" s="75"/>
      <c r="K176" s="76"/>
    </row>
    <row r="177" spans="1:11" ht="15.75">
      <c r="A177" s="77"/>
      <c r="B177" s="78"/>
      <c r="C177" s="78"/>
      <c r="D177" s="16">
        <v>2020</v>
      </c>
      <c r="E177" s="12">
        <f t="shared" si="14"/>
        <v>0</v>
      </c>
      <c r="F177" s="25">
        <v>0</v>
      </c>
      <c r="G177" s="25">
        <v>0</v>
      </c>
      <c r="H177" s="25">
        <v>0</v>
      </c>
      <c r="I177" s="25">
        <v>0</v>
      </c>
      <c r="J177" s="75"/>
      <c r="K177" s="76"/>
    </row>
    <row r="178" spans="1:11" ht="15.75">
      <c r="A178" s="77"/>
      <c r="B178" s="78"/>
      <c r="C178" s="78"/>
      <c r="D178" s="16">
        <v>2021</v>
      </c>
      <c r="E178" s="12">
        <f t="shared" si="14"/>
        <v>0</v>
      </c>
      <c r="F178" s="25">
        <v>0</v>
      </c>
      <c r="G178" s="25">
        <v>0</v>
      </c>
      <c r="H178" s="25">
        <v>0</v>
      </c>
      <c r="I178" s="25">
        <v>0</v>
      </c>
      <c r="J178" s="75"/>
      <c r="K178" s="76"/>
    </row>
    <row r="179" spans="1:11" ht="15" customHeight="1">
      <c r="A179" s="77" t="s">
        <v>55</v>
      </c>
      <c r="B179" s="78" t="s">
        <v>56</v>
      </c>
      <c r="C179" s="78"/>
      <c r="D179" s="10" t="s">
        <v>15</v>
      </c>
      <c r="E179" s="25">
        <f>E180+E181+E182+E183+E184+E185+E186</f>
        <v>4199.3999999999996</v>
      </c>
      <c r="F179" s="25">
        <f>F180+F181+F182+F183+F184+F185+F186</f>
        <v>0</v>
      </c>
      <c r="G179" s="25">
        <f>G180+G181+G182+G183+G184+G185+G186</f>
        <v>2951.1</v>
      </c>
      <c r="H179" s="25">
        <f>H180+H181+H182+H183+H184+H185+H186</f>
        <v>1248.3000000000002</v>
      </c>
      <c r="I179" s="25">
        <f>I180+I181+I182+I183+I184+I185+I186</f>
        <v>0</v>
      </c>
      <c r="J179" s="75"/>
      <c r="K179" s="76"/>
    </row>
    <row r="180" spans="1:11" ht="15.75">
      <c r="A180" s="77"/>
      <c r="B180" s="78"/>
      <c r="C180" s="78"/>
      <c r="D180" s="9">
        <v>2015</v>
      </c>
      <c r="E180" s="12">
        <f t="shared" si="14"/>
        <v>0</v>
      </c>
      <c r="F180" s="25">
        <v>0</v>
      </c>
      <c r="G180" s="25">
        <v>0</v>
      </c>
      <c r="H180" s="25">
        <v>0</v>
      </c>
      <c r="I180" s="25">
        <v>0</v>
      </c>
      <c r="J180" s="75"/>
      <c r="K180" s="76"/>
    </row>
    <row r="181" spans="1:11" ht="15.75">
      <c r="A181" s="77"/>
      <c r="B181" s="78"/>
      <c r="C181" s="78"/>
      <c r="D181" s="9">
        <v>2016</v>
      </c>
      <c r="E181" s="12">
        <f t="shared" si="14"/>
        <v>0</v>
      </c>
      <c r="F181" s="25">
        <v>0</v>
      </c>
      <c r="G181" s="25">
        <v>0</v>
      </c>
      <c r="H181" s="25">
        <v>0</v>
      </c>
      <c r="I181" s="25">
        <v>0</v>
      </c>
      <c r="J181" s="75"/>
      <c r="K181" s="76"/>
    </row>
    <row r="182" spans="1:11" ht="15.75">
      <c r="A182" s="77"/>
      <c r="B182" s="78"/>
      <c r="C182" s="78"/>
      <c r="D182" s="9">
        <v>2017</v>
      </c>
      <c r="E182" s="12">
        <f t="shared" si="14"/>
        <v>1831.9</v>
      </c>
      <c r="F182" s="25">
        <v>0</v>
      </c>
      <c r="G182" s="25">
        <v>1114.8</v>
      </c>
      <c r="H182" s="25">
        <v>717.1</v>
      </c>
      <c r="I182" s="25">
        <v>0</v>
      </c>
      <c r="J182" s="75"/>
      <c r="K182" s="76"/>
    </row>
    <row r="183" spans="1:11" ht="15.75">
      <c r="A183" s="77"/>
      <c r="B183" s="78"/>
      <c r="C183" s="78"/>
      <c r="D183" s="16">
        <v>2018</v>
      </c>
      <c r="E183" s="12">
        <f t="shared" si="14"/>
        <v>2367.5</v>
      </c>
      <c r="F183" s="25">
        <v>0</v>
      </c>
      <c r="G183" s="25">
        <v>1836.3</v>
      </c>
      <c r="H183" s="25">
        <v>531.20000000000005</v>
      </c>
      <c r="I183" s="25">
        <v>0</v>
      </c>
      <c r="J183" s="75"/>
      <c r="K183" s="76"/>
    </row>
    <row r="184" spans="1:11" ht="15.75">
      <c r="A184" s="77"/>
      <c r="B184" s="78"/>
      <c r="C184" s="78"/>
      <c r="D184" s="16">
        <v>2019</v>
      </c>
      <c r="E184" s="12">
        <f t="shared" si="14"/>
        <v>0</v>
      </c>
      <c r="F184" s="25">
        <v>0</v>
      </c>
      <c r="G184" s="25">
        <v>0</v>
      </c>
      <c r="H184" s="25">
        <v>0</v>
      </c>
      <c r="I184" s="25">
        <v>0</v>
      </c>
      <c r="J184" s="75"/>
      <c r="K184" s="76"/>
    </row>
    <row r="185" spans="1:11" ht="15.75">
      <c r="A185" s="77"/>
      <c r="B185" s="78"/>
      <c r="C185" s="78"/>
      <c r="D185" s="16">
        <v>2020</v>
      </c>
      <c r="E185" s="12">
        <f t="shared" si="14"/>
        <v>0</v>
      </c>
      <c r="F185" s="25">
        <v>0</v>
      </c>
      <c r="G185" s="25">
        <v>0</v>
      </c>
      <c r="H185" s="25">
        <v>0</v>
      </c>
      <c r="I185" s="25">
        <v>0</v>
      </c>
      <c r="J185" s="75"/>
      <c r="K185" s="76"/>
    </row>
    <row r="186" spans="1:11" ht="50.25" customHeight="1">
      <c r="A186" s="77"/>
      <c r="B186" s="78"/>
      <c r="C186" s="78"/>
      <c r="D186" s="16">
        <v>2021</v>
      </c>
      <c r="E186" s="12">
        <f t="shared" si="14"/>
        <v>0</v>
      </c>
      <c r="F186" s="25">
        <v>0</v>
      </c>
      <c r="G186" s="25">
        <v>0</v>
      </c>
      <c r="H186" s="25">
        <v>0</v>
      </c>
      <c r="I186" s="25">
        <v>0</v>
      </c>
      <c r="J186" s="75"/>
      <c r="K186" s="76"/>
    </row>
    <row r="187" spans="1:11" ht="15" customHeight="1">
      <c r="A187" s="77" t="s">
        <v>57</v>
      </c>
      <c r="B187" s="78" t="s">
        <v>91</v>
      </c>
      <c r="C187" s="78"/>
      <c r="D187" s="10" t="s">
        <v>15</v>
      </c>
      <c r="E187" s="24">
        <f>E188+E189+E190+E191+E192+E193+E194</f>
        <v>163.20000000000002</v>
      </c>
      <c r="F187" s="24">
        <f>F188+F189+F190+F191+F192+F193+F194</f>
        <v>111.6</v>
      </c>
      <c r="G187" s="24">
        <f>G188+G189+G190+G191+G192+G193+G194</f>
        <v>35.200000000000003</v>
      </c>
      <c r="H187" s="24">
        <f>H188+H189+H190+H191+H192+H193+H194</f>
        <v>16.399999999999999</v>
      </c>
      <c r="I187" s="24">
        <f>I188+I189+I190+I191+I192+I193+I194</f>
        <v>0</v>
      </c>
      <c r="J187" s="75"/>
      <c r="K187" s="76"/>
    </row>
    <row r="188" spans="1:11" ht="15.75">
      <c r="A188" s="77"/>
      <c r="B188" s="78"/>
      <c r="C188" s="78"/>
      <c r="D188" s="9">
        <v>2015</v>
      </c>
      <c r="E188" s="12">
        <f t="shared" si="14"/>
        <v>0</v>
      </c>
      <c r="F188" s="25">
        <v>0</v>
      </c>
      <c r="G188" s="25">
        <v>0</v>
      </c>
      <c r="H188" s="25">
        <v>0</v>
      </c>
      <c r="I188" s="25">
        <v>0</v>
      </c>
      <c r="J188" s="75"/>
      <c r="K188" s="76"/>
    </row>
    <row r="189" spans="1:11" ht="15.75">
      <c r="A189" s="77"/>
      <c r="B189" s="78"/>
      <c r="C189" s="78"/>
      <c r="D189" s="9">
        <v>2016</v>
      </c>
      <c r="E189" s="12">
        <f t="shared" si="14"/>
        <v>0</v>
      </c>
      <c r="F189" s="25">
        <v>0</v>
      </c>
      <c r="G189" s="25">
        <v>0</v>
      </c>
      <c r="H189" s="25">
        <v>0</v>
      </c>
      <c r="I189" s="25">
        <v>0</v>
      </c>
      <c r="J189" s="75"/>
      <c r="K189" s="76"/>
    </row>
    <row r="190" spans="1:11" ht="15.75">
      <c r="A190" s="77"/>
      <c r="B190" s="78"/>
      <c r="C190" s="78"/>
      <c r="D190" s="9">
        <v>2017</v>
      </c>
      <c r="E190" s="12">
        <f t="shared" si="14"/>
        <v>0</v>
      </c>
      <c r="F190" s="25">
        <v>0</v>
      </c>
      <c r="G190" s="25">
        <v>0</v>
      </c>
      <c r="H190" s="25">
        <v>0</v>
      </c>
      <c r="I190" s="25">
        <v>0</v>
      </c>
      <c r="J190" s="75"/>
      <c r="K190" s="76"/>
    </row>
    <row r="191" spans="1:11" ht="15.75">
      <c r="A191" s="77"/>
      <c r="B191" s="78"/>
      <c r="C191" s="78"/>
      <c r="D191" s="16">
        <v>2018</v>
      </c>
      <c r="E191" s="12">
        <f t="shared" si="14"/>
        <v>81.600000000000009</v>
      </c>
      <c r="F191" s="25">
        <v>55.8</v>
      </c>
      <c r="G191" s="25">
        <v>17.600000000000001</v>
      </c>
      <c r="H191" s="25">
        <v>8.1999999999999993</v>
      </c>
      <c r="I191" s="25">
        <v>0</v>
      </c>
      <c r="J191" s="75"/>
      <c r="K191" s="76"/>
    </row>
    <row r="192" spans="1:11" ht="15.75">
      <c r="A192" s="77"/>
      <c r="B192" s="78"/>
      <c r="C192" s="78"/>
      <c r="D192" s="16">
        <v>2019</v>
      </c>
      <c r="E192" s="12">
        <f t="shared" si="14"/>
        <v>81.600000000000009</v>
      </c>
      <c r="F192" s="25">
        <v>55.8</v>
      </c>
      <c r="G192" s="25">
        <v>17.600000000000001</v>
      </c>
      <c r="H192" s="25">
        <v>8.1999999999999993</v>
      </c>
      <c r="I192" s="25">
        <v>0</v>
      </c>
      <c r="J192" s="75"/>
      <c r="K192" s="76"/>
    </row>
    <row r="193" spans="1:11" ht="15.75">
      <c r="A193" s="77"/>
      <c r="B193" s="78"/>
      <c r="C193" s="78"/>
      <c r="D193" s="16">
        <v>2020</v>
      </c>
      <c r="E193" s="12">
        <f t="shared" si="14"/>
        <v>0</v>
      </c>
      <c r="F193" s="25">
        <v>0</v>
      </c>
      <c r="G193" s="25">
        <v>0</v>
      </c>
      <c r="H193" s="25">
        <v>0</v>
      </c>
      <c r="I193" s="25">
        <v>0</v>
      </c>
      <c r="J193" s="75"/>
      <c r="K193" s="76"/>
    </row>
    <row r="194" spans="1:11" ht="15.75">
      <c r="A194" s="77"/>
      <c r="B194" s="78"/>
      <c r="C194" s="78"/>
      <c r="D194" s="16">
        <v>2021</v>
      </c>
      <c r="E194" s="12">
        <f t="shared" si="14"/>
        <v>0</v>
      </c>
      <c r="F194" s="25">
        <v>0</v>
      </c>
      <c r="G194" s="25">
        <v>0</v>
      </c>
      <c r="H194" s="25">
        <v>0</v>
      </c>
      <c r="I194" s="25">
        <v>0</v>
      </c>
      <c r="J194" s="75"/>
      <c r="K194" s="76"/>
    </row>
    <row r="195" spans="1:11" ht="12.75" hidden="1" customHeight="1">
      <c r="A195" s="77" t="s">
        <v>58</v>
      </c>
      <c r="B195" s="84"/>
      <c r="C195" s="26"/>
      <c r="D195" s="10" t="s">
        <v>15</v>
      </c>
      <c r="E195" s="24">
        <f>E196+E197+E198+E199+E200+E201+E202</f>
        <v>0</v>
      </c>
      <c r="F195" s="24">
        <f>F196+F197+F198+F199+F200+F201+F202</f>
        <v>0</v>
      </c>
      <c r="G195" s="24">
        <f>G196+G197+G198+G199+G200+G201+G202</f>
        <v>0</v>
      </c>
      <c r="H195" s="24">
        <f>H196+H197+H198+H199+H200+H201+H202</f>
        <v>0</v>
      </c>
      <c r="I195" s="24">
        <f>I196+I197+I198+I199+I200+I201+I202</f>
        <v>0</v>
      </c>
      <c r="J195" s="45"/>
      <c r="K195" s="27"/>
    </row>
    <row r="196" spans="1:11" ht="15.75" hidden="1">
      <c r="A196" s="77"/>
      <c r="B196" s="84"/>
      <c r="C196" s="28"/>
      <c r="D196" s="9">
        <v>2015</v>
      </c>
      <c r="E196" s="12">
        <f t="shared" si="14"/>
        <v>0</v>
      </c>
      <c r="F196" s="25"/>
      <c r="G196" s="25"/>
      <c r="H196" s="25"/>
      <c r="I196" s="25"/>
      <c r="J196" s="45"/>
      <c r="K196" s="27"/>
    </row>
    <row r="197" spans="1:11" ht="15.75" hidden="1">
      <c r="A197" s="77"/>
      <c r="B197" s="84"/>
      <c r="C197" s="28"/>
      <c r="D197" s="9">
        <v>2016</v>
      </c>
      <c r="E197" s="12">
        <f t="shared" ref="E197:E202" si="22">F197+G197+H197+I197</f>
        <v>0</v>
      </c>
      <c r="F197" s="25"/>
      <c r="G197" s="25"/>
      <c r="H197" s="25"/>
      <c r="I197" s="25"/>
      <c r="J197" s="45"/>
      <c r="K197" s="27"/>
    </row>
    <row r="198" spans="1:11" ht="15.75" hidden="1">
      <c r="A198" s="77"/>
      <c r="B198" s="84"/>
      <c r="C198" s="28"/>
      <c r="D198" s="9">
        <v>2017</v>
      </c>
      <c r="E198" s="12">
        <f t="shared" si="22"/>
        <v>0</v>
      </c>
      <c r="F198" s="25"/>
      <c r="G198" s="25"/>
      <c r="H198" s="25"/>
      <c r="I198" s="25"/>
      <c r="J198" s="45"/>
      <c r="K198" s="27"/>
    </row>
    <row r="199" spans="1:11" ht="15.75" hidden="1">
      <c r="A199" s="77"/>
      <c r="B199" s="84"/>
      <c r="C199" s="28"/>
      <c r="D199" s="16">
        <v>2018</v>
      </c>
      <c r="E199" s="12">
        <f t="shared" si="22"/>
        <v>0</v>
      </c>
      <c r="F199" s="25"/>
      <c r="G199" s="25"/>
      <c r="H199" s="25"/>
      <c r="I199" s="25"/>
      <c r="J199" s="45"/>
      <c r="K199" s="27"/>
    </row>
    <row r="200" spans="1:11" ht="15.75" hidden="1">
      <c r="A200" s="77"/>
      <c r="B200" s="84"/>
      <c r="C200" s="28"/>
      <c r="D200" s="16">
        <v>2019</v>
      </c>
      <c r="E200" s="12">
        <f t="shared" si="22"/>
        <v>0</v>
      </c>
      <c r="F200" s="29"/>
      <c r="G200" s="29"/>
      <c r="H200" s="29"/>
      <c r="I200" s="29"/>
      <c r="J200" s="45"/>
      <c r="K200" s="27"/>
    </row>
    <row r="201" spans="1:11" ht="15.75" hidden="1">
      <c r="A201" s="77"/>
      <c r="B201" s="84"/>
      <c r="C201" s="28"/>
      <c r="D201" s="16">
        <v>2020</v>
      </c>
      <c r="E201" s="12">
        <f t="shared" si="22"/>
        <v>0</v>
      </c>
      <c r="F201" s="29"/>
      <c r="G201" s="29"/>
      <c r="H201" s="29"/>
      <c r="I201" s="29"/>
      <c r="J201" s="45"/>
      <c r="K201" s="27"/>
    </row>
    <row r="202" spans="1:11" ht="15.75" hidden="1">
      <c r="A202" s="77"/>
      <c r="B202" s="84"/>
      <c r="C202" s="30"/>
      <c r="D202" s="16">
        <v>2021</v>
      </c>
      <c r="E202" s="12">
        <f t="shared" si="22"/>
        <v>0</v>
      </c>
      <c r="F202" s="29"/>
      <c r="G202" s="29"/>
      <c r="H202" s="29"/>
      <c r="I202" s="29"/>
      <c r="J202" s="45"/>
      <c r="K202" s="27"/>
    </row>
    <row r="203" spans="1:11" ht="12.75" hidden="1" customHeight="1">
      <c r="A203" s="77" t="s">
        <v>59</v>
      </c>
      <c r="B203" s="84"/>
      <c r="C203" s="26"/>
      <c r="D203" s="10" t="s">
        <v>15</v>
      </c>
      <c r="E203" s="31">
        <f>E204+E205+E206+E207+E208+E209+E210</f>
        <v>0</v>
      </c>
      <c r="F203" s="31">
        <f>F204+F205+F206+F207+F208+F209+F210</f>
        <v>0</v>
      </c>
      <c r="G203" s="31">
        <f>G204+G205+G206+G207+G208+G209+G210</f>
        <v>0</v>
      </c>
      <c r="H203" s="31">
        <f>H204+H205+H206+H207+H208+H209+H210</f>
        <v>0</v>
      </c>
      <c r="I203" s="31">
        <f>I204+I205+I206+I207+I208+I209+I210</f>
        <v>0</v>
      </c>
      <c r="J203" s="45"/>
      <c r="K203" s="27"/>
    </row>
    <row r="204" spans="1:11" ht="15.75" hidden="1">
      <c r="A204" s="77"/>
      <c r="B204" s="84"/>
      <c r="C204" s="28"/>
      <c r="D204" s="9">
        <v>2015</v>
      </c>
      <c r="E204" s="12">
        <f t="shared" ref="E204:E210" si="23">F204+G204+H204+I204</f>
        <v>0</v>
      </c>
      <c r="F204" s="29"/>
      <c r="G204" s="29"/>
      <c r="H204" s="29"/>
      <c r="I204" s="29"/>
      <c r="J204" s="45"/>
      <c r="K204" s="27"/>
    </row>
    <row r="205" spans="1:11" ht="15.75" hidden="1">
      <c r="A205" s="77"/>
      <c r="B205" s="84"/>
      <c r="C205" s="28"/>
      <c r="D205" s="9">
        <v>2016</v>
      </c>
      <c r="E205" s="12">
        <f t="shared" si="23"/>
        <v>0</v>
      </c>
      <c r="F205" s="29"/>
      <c r="G205" s="29"/>
      <c r="H205" s="29"/>
      <c r="I205" s="29"/>
      <c r="J205" s="45"/>
      <c r="K205" s="27"/>
    </row>
    <row r="206" spans="1:11" ht="15.75" hidden="1">
      <c r="A206" s="77"/>
      <c r="B206" s="84"/>
      <c r="C206" s="28"/>
      <c r="D206" s="9">
        <v>2017</v>
      </c>
      <c r="E206" s="12">
        <f t="shared" si="23"/>
        <v>0</v>
      </c>
      <c r="F206" s="29"/>
      <c r="G206" s="29"/>
      <c r="H206" s="29"/>
      <c r="I206" s="29"/>
      <c r="J206" s="45"/>
      <c r="K206" s="27"/>
    </row>
    <row r="207" spans="1:11" ht="15.75" hidden="1">
      <c r="A207" s="77"/>
      <c r="B207" s="84"/>
      <c r="C207" s="28"/>
      <c r="D207" s="16">
        <v>2018</v>
      </c>
      <c r="E207" s="12">
        <f t="shared" si="23"/>
        <v>0</v>
      </c>
      <c r="F207" s="29"/>
      <c r="G207" s="29"/>
      <c r="H207" s="29"/>
      <c r="I207" s="29"/>
      <c r="J207" s="45"/>
      <c r="K207" s="27"/>
    </row>
    <row r="208" spans="1:11" ht="15.75" hidden="1">
      <c r="A208" s="77"/>
      <c r="B208" s="84"/>
      <c r="C208" s="28"/>
      <c r="D208" s="16">
        <v>2019</v>
      </c>
      <c r="E208" s="12">
        <f t="shared" si="23"/>
        <v>0</v>
      </c>
      <c r="F208" s="29"/>
      <c r="G208" s="29"/>
      <c r="H208" s="29"/>
      <c r="I208" s="29"/>
      <c r="J208" s="45"/>
      <c r="K208" s="27"/>
    </row>
    <row r="209" spans="1:11" ht="15.75" hidden="1">
      <c r="A209" s="77"/>
      <c r="B209" s="84"/>
      <c r="C209" s="28"/>
      <c r="D209" s="16">
        <v>2020</v>
      </c>
      <c r="E209" s="12">
        <f t="shared" si="23"/>
        <v>0</v>
      </c>
      <c r="F209" s="29"/>
      <c r="G209" s="29"/>
      <c r="H209" s="29"/>
      <c r="I209" s="29"/>
      <c r="J209" s="45"/>
      <c r="K209" s="27"/>
    </row>
    <row r="210" spans="1:11" ht="15.75" hidden="1">
      <c r="A210" s="77"/>
      <c r="B210" s="84"/>
      <c r="C210" s="30"/>
      <c r="D210" s="16">
        <v>2021</v>
      </c>
      <c r="E210" s="12">
        <f t="shared" si="23"/>
        <v>0</v>
      </c>
      <c r="F210" s="29"/>
      <c r="G210" s="29"/>
      <c r="H210" s="29"/>
      <c r="I210" s="29"/>
      <c r="J210" s="45"/>
      <c r="K210" s="27"/>
    </row>
    <row r="211" spans="1:11" ht="12.75" hidden="1" customHeight="1">
      <c r="A211" s="77" t="s">
        <v>60</v>
      </c>
      <c r="B211" s="84"/>
      <c r="C211" s="26"/>
      <c r="D211" s="10" t="s">
        <v>15</v>
      </c>
      <c r="E211" s="31">
        <f>E212+E213+E214+E215+E216+E217+E218</f>
        <v>0</v>
      </c>
      <c r="F211" s="31">
        <f>F212+F213+F214+F215+F216+F217+F218</f>
        <v>0</v>
      </c>
      <c r="G211" s="31">
        <f>G212+G213+G214+G215+G216+G217+G218</f>
        <v>0</v>
      </c>
      <c r="H211" s="31">
        <f>H212+H213+H214+H215+H216+H217+H218</f>
        <v>0</v>
      </c>
      <c r="I211" s="31">
        <f>I212+I213+I214+I215+I216+I217+I218</f>
        <v>0</v>
      </c>
      <c r="J211" s="45"/>
      <c r="K211" s="27"/>
    </row>
    <row r="212" spans="1:11" ht="15.75" hidden="1">
      <c r="A212" s="77"/>
      <c r="B212" s="84"/>
      <c r="C212" s="28"/>
      <c r="D212" s="9">
        <v>2015</v>
      </c>
      <c r="E212" s="12">
        <f t="shared" ref="E212:E282" si="24">F212+G212+H212+I212</f>
        <v>0</v>
      </c>
      <c r="F212" s="29"/>
      <c r="G212" s="29"/>
      <c r="H212" s="29"/>
      <c r="I212" s="29"/>
      <c r="J212" s="45"/>
      <c r="K212" s="27"/>
    </row>
    <row r="213" spans="1:11" ht="15.75" hidden="1">
      <c r="A213" s="77"/>
      <c r="B213" s="84"/>
      <c r="C213" s="28"/>
      <c r="D213" s="9">
        <v>2016</v>
      </c>
      <c r="E213" s="12">
        <f t="shared" si="24"/>
        <v>0</v>
      </c>
      <c r="F213" s="29"/>
      <c r="G213" s="29"/>
      <c r="H213" s="29"/>
      <c r="I213" s="29"/>
      <c r="J213" s="45"/>
      <c r="K213" s="27"/>
    </row>
    <row r="214" spans="1:11" ht="15.75" hidden="1">
      <c r="A214" s="77"/>
      <c r="B214" s="84"/>
      <c r="C214" s="28"/>
      <c r="D214" s="9">
        <v>2017</v>
      </c>
      <c r="E214" s="12">
        <f t="shared" si="24"/>
        <v>0</v>
      </c>
      <c r="F214" s="29"/>
      <c r="G214" s="29"/>
      <c r="H214" s="29"/>
      <c r="I214" s="29"/>
      <c r="J214" s="45"/>
      <c r="K214" s="27"/>
    </row>
    <row r="215" spans="1:11" ht="15.75" hidden="1">
      <c r="A215" s="77"/>
      <c r="B215" s="84"/>
      <c r="C215" s="28"/>
      <c r="D215" s="16">
        <v>2018</v>
      </c>
      <c r="E215" s="12">
        <f t="shared" si="24"/>
        <v>0</v>
      </c>
      <c r="F215" s="29"/>
      <c r="G215" s="29"/>
      <c r="H215" s="29"/>
      <c r="I215" s="29"/>
      <c r="J215" s="45"/>
      <c r="K215" s="27"/>
    </row>
    <row r="216" spans="1:11" ht="15.75" hidden="1">
      <c r="A216" s="77"/>
      <c r="B216" s="84"/>
      <c r="C216" s="28"/>
      <c r="D216" s="16">
        <v>2019</v>
      </c>
      <c r="E216" s="12">
        <f t="shared" si="24"/>
        <v>0</v>
      </c>
      <c r="F216" s="29"/>
      <c r="G216" s="29"/>
      <c r="H216" s="29"/>
      <c r="I216" s="29"/>
      <c r="J216" s="45"/>
      <c r="K216" s="27"/>
    </row>
    <row r="217" spans="1:11" ht="15.75" hidden="1">
      <c r="A217" s="77"/>
      <c r="B217" s="84"/>
      <c r="C217" s="28"/>
      <c r="D217" s="16">
        <v>2020</v>
      </c>
      <c r="E217" s="12">
        <f t="shared" si="24"/>
        <v>0</v>
      </c>
      <c r="F217" s="29"/>
      <c r="G217" s="29"/>
      <c r="H217" s="29"/>
      <c r="I217" s="29"/>
      <c r="J217" s="45"/>
      <c r="K217" s="27"/>
    </row>
    <row r="218" spans="1:11" ht="15.75" hidden="1">
      <c r="A218" s="77"/>
      <c r="B218" s="84"/>
      <c r="C218" s="30"/>
      <c r="D218" s="16">
        <v>2021</v>
      </c>
      <c r="E218" s="12">
        <f t="shared" si="24"/>
        <v>0</v>
      </c>
      <c r="F218" s="29"/>
      <c r="G218" s="29"/>
      <c r="H218" s="29"/>
      <c r="I218" s="29"/>
      <c r="J218" s="45"/>
      <c r="K218" s="27"/>
    </row>
    <row r="219" spans="1:11" ht="16.5" customHeight="1">
      <c r="A219" s="77" t="s">
        <v>61</v>
      </c>
      <c r="B219" s="82" t="s">
        <v>62</v>
      </c>
      <c r="C219" s="82"/>
      <c r="D219" s="10" t="s">
        <v>15</v>
      </c>
      <c r="E219" s="24">
        <f>E220+E221+E222+E223+E224+E225+E226</f>
        <v>25299.7</v>
      </c>
      <c r="F219" s="24">
        <f>F220+F221+F222+F223+F224+F225+F226</f>
        <v>0</v>
      </c>
      <c r="G219" s="24">
        <f>G220+G221+G222+G223+G224+G225+G226</f>
        <v>4200.6000000000004</v>
      </c>
      <c r="H219" s="24">
        <f>H220+H221+H222+H223+H224+H225+H226</f>
        <v>21078.1</v>
      </c>
      <c r="I219" s="24">
        <f>I220+I221+I222+I223+I224+I225+I226</f>
        <v>21</v>
      </c>
      <c r="J219" s="64" t="s">
        <v>95</v>
      </c>
      <c r="K219" s="76" t="s">
        <v>21</v>
      </c>
    </row>
    <row r="220" spans="1:11" ht="15.75">
      <c r="A220" s="77"/>
      <c r="B220" s="82"/>
      <c r="C220" s="82"/>
      <c r="D220" s="9">
        <v>2015</v>
      </c>
      <c r="E220" s="12">
        <f t="shared" si="24"/>
        <v>2841.2999999999997</v>
      </c>
      <c r="F220" s="25">
        <f t="shared" ref="F220:F226" si="25">F228+F252</f>
        <v>0</v>
      </c>
      <c r="G220" s="25">
        <f t="shared" ref="G220:I226" si="26">G228+G252</f>
        <v>799.6</v>
      </c>
      <c r="H220" s="25">
        <f t="shared" si="26"/>
        <v>2021.1</v>
      </c>
      <c r="I220" s="25">
        <f t="shared" si="26"/>
        <v>20.6</v>
      </c>
      <c r="J220" s="64"/>
      <c r="K220" s="76"/>
    </row>
    <row r="221" spans="1:11" ht="15.75">
      <c r="A221" s="77"/>
      <c r="B221" s="82"/>
      <c r="C221" s="82"/>
      <c r="D221" s="9">
        <v>2016</v>
      </c>
      <c r="E221" s="12">
        <f t="shared" si="24"/>
        <v>2556.8000000000002</v>
      </c>
      <c r="F221" s="25">
        <f t="shared" si="25"/>
        <v>0</v>
      </c>
      <c r="G221" s="25">
        <f t="shared" si="26"/>
        <v>560.4</v>
      </c>
      <c r="H221" s="25">
        <f t="shared" si="26"/>
        <v>1996</v>
      </c>
      <c r="I221" s="25">
        <f t="shared" si="26"/>
        <v>0.4</v>
      </c>
      <c r="J221" s="64"/>
      <c r="K221" s="76"/>
    </row>
    <row r="222" spans="1:11" ht="15.75">
      <c r="A222" s="77"/>
      <c r="B222" s="82"/>
      <c r="C222" s="82"/>
      <c r="D222" s="9">
        <v>2017</v>
      </c>
      <c r="E222" s="12">
        <f t="shared" si="24"/>
        <v>3296.6</v>
      </c>
      <c r="F222" s="25">
        <f t="shared" si="25"/>
        <v>0</v>
      </c>
      <c r="G222" s="25">
        <f t="shared" si="26"/>
        <v>1046.5999999999999</v>
      </c>
      <c r="H222" s="25">
        <f t="shared" si="26"/>
        <v>2250</v>
      </c>
      <c r="I222" s="25">
        <f t="shared" si="26"/>
        <v>0</v>
      </c>
      <c r="J222" s="64"/>
      <c r="K222" s="76"/>
    </row>
    <row r="223" spans="1:11" ht="15.75">
      <c r="A223" s="77"/>
      <c r="B223" s="82"/>
      <c r="C223" s="82"/>
      <c r="D223" s="16">
        <v>2018</v>
      </c>
      <c r="E223" s="12">
        <f t="shared" si="24"/>
        <v>4055</v>
      </c>
      <c r="F223" s="25">
        <f t="shared" si="25"/>
        <v>0</v>
      </c>
      <c r="G223" s="25">
        <f t="shared" si="26"/>
        <v>1794</v>
      </c>
      <c r="H223" s="25">
        <f t="shared" si="26"/>
        <v>2261</v>
      </c>
      <c r="I223" s="25">
        <f t="shared" si="26"/>
        <v>0</v>
      </c>
      <c r="J223" s="64"/>
      <c r="K223" s="76"/>
    </row>
    <row r="224" spans="1:11" ht="15.75">
      <c r="A224" s="77"/>
      <c r="B224" s="82"/>
      <c r="C224" s="82"/>
      <c r="D224" s="16">
        <v>2019</v>
      </c>
      <c r="E224" s="12">
        <f t="shared" si="24"/>
        <v>4250</v>
      </c>
      <c r="F224" s="25">
        <f t="shared" si="25"/>
        <v>0</v>
      </c>
      <c r="G224" s="25">
        <f t="shared" si="26"/>
        <v>0</v>
      </c>
      <c r="H224" s="25">
        <f t="shared" si="26"/>
        <v>4250</v>
      </c>
      <c r="I224" s="25">
        <f t="shared" si="26"/>
        <v>0</v>
      </c>
      <c r="J224" s="64"/>
      <c r="K224" s="76"/>
    </row>
    <row r="225" spans="1:11" ht="15.75">
      <c r="A225" s="77"/>
      <c r="B225" s="82"/>
      <c r="C225" s="82"/>
      <c r="D225" s="16">
        <v>2020</v>
      </c>
      <c r="E225" s="12">
        <f t="shared" si="24"/>
        <v>4150</v>
      </c>
      <c r="F225" s="25">
        <f t="shared" si="25"/>
        <v>0</v>
      </c>
      <c r="G225" s="25">
        <f t="shared" si="26"/>
        <v>0</v>
      </c>
      <c r="H225" s="25">
        <f t="shared" si="26"/>
        <v>4150</v>
      </c>
      <c r="I225" s="25">
        <f t="shared" si="26"/>
        <v>0</v>
      </c>
      <c r="J225" s="64"/>
      <c r="K225" s="76"/>
    </row>
    <row r="226" spans="1:11" ht="15.75">
      <c r="A226" s="77"/>
      <c r="B226" s="82"/>
      <c r="C226" s="82"/>
      <c r="D226" s="16">
        <v>2021</v>
      </c>
      <c r="E226" s="12">
        <f t="shared" si="24"/>
        <v>4150</v>
      </c>
      <c r="F226" s="25">
        <f t="shared" si="25"/>
        <v>0</v>
      </c>
      <c r="G226" s="25">
        <f t="shared" si="26"/>
        <v>0</v>
      </c>
      <c r="H226" s="25">
        <f t="shared" si="26"/>
        <v>4150</v>
      </c>
      <c r="I226" s="25">
        <f t="shared" si="26"/>
        <v>0</v>
      </c>
      <c r="J226" s="64"/>
      <c r="K226" s="76"/>
    </row>
    <row r="227" spans="1:11" ht="16.5" customHeight="1">
      <c r="A227" s="77" t="s">
        <v>63</v>
      </c>
      <c r="B227" s="78" t="s">
        <v>64</v>
      </c>
      <c r="C227" s="78"/>
      <c r="D227" s="10" t="s">
        <v>15</v>
      </c>
      <c r="E227" s="24">
        <f>E228+E229+E230+E231+E232+E233+E234</f>
        <v>21283.4</v>
      </c>
      <c r="F227" s="24">
        <f>F228+F229+F230+F231+F232+F233+F234</f>
        <v>0</v>
      </c>
      <c r="G227" s="24">
        <f>G228+G229+G230+G231+G232+G233+G234</f>
        <v>1360</v>
      </c>
      <c r="H227" s="24">
        <f>H228+H229+H230+H231+H232+H233+H234</f>
        <v>19902.400000000001</v>
      </c>
      <c r="I227" s="24">
        <f>I228+I229+I230+I231+I232+I233+I234</f>
        <v>21</v>
      </c>
      <c r="J227" s="64"/>
      <c r="K227" s="76"/>
    </row>
    <row r="228" spans="1:11" ht="15.75">
      <c r="A228" s="77"/>
      <c r="B228" s="78"/>
      <c r="C228" s="78"/>
      <c r="D228" s="9">
        <v>2015</v>
      </c>
      <c r="E228" s="12">
        <f t="shared" si="24"/>
        <v>2841.2999999999997</v>
      </c>
      <c r="F228" s="25">
        <f t="shared" ref="F228:F234" si="27">F236+F244</f>
        <v>0</v>
      </c>
      <c r="G228" s="25">
        <f t="shared" ref="G228:I234" si="28">G236+G244</f>
        <v>799.6</v>
      </c>
      <c r="H228" s="25">
        <f t="shared" si="28"/>
        <v>2021.1</v>
      </c>
      <c r="I228" s="25">
        <f t="shared" si="28"/>
        <v>20.6</v>
      </c>
      <c r="J228" s="64"/>
      <c r="K228" s="76"/>
    </row>
    <row r="229" spans="1:11" ht="15.75">
      <c r="A229" s="77"/>
      <c r="B229" s="78"/>
      <c r="C229" s="78"/>
      <c r="D229" s="9">
        <v>2016</v>
      </c>
      <c r="E229" s="12">
        <f t="shared" si="24"/>
        <v>2556.8000000000002</v>
      </c>
      <c r="F229" s="25">
        <f t="shared" si="27"/>
        <v>0</v>
      </c>
      <c r="G229" s="25">
        <f t="shared" si="28"/>
        <v>560.4</v>
      </c>
      <c r="H229" s="25">
        <f t="shared" si="28"/>
        <v>1996</v>
      </c>
      <c r="I229" s="25">
        <f t="shared" si="28"/>
        <v>0.4</v>
      </c>
      <c r="J229" s="64"/>
      <c r="K229" s="76"/>
    </row>
    <row r="230" spans="1:11" ht="15.75">
      <c r="A230" s="77"/>
      <c r="B230" s="78"/>
      <c r="C230" s="78"/>
      <c r="D230" s="9">
        <v>2017</v>
      </c>
      <c r="E230" s="12">
        <f t="shared" si="24"/>
        <v>1593.3</v>
      </c>
      <c r="F230" s="25">
        <f t="shared" si="27"/>
        <v>0</v>
      </c>
      <c r="G230" s="25">
        <f t="shared" si="28"/>
        <v>0</v>
      </c>
      <c r="H230" s="25">
        <f t="shared" si="28"/>
        <v>1593.3</v>
      </c>
      <c r="I230" s="25">
        <f t="shared" si="28"/>
        <v>0</v>
      </c>
      <c r="J230" s="64"/>
      <c r="K230" s="76"/>
    </row>
    <row r="231" spans="1:11" ht="15.75">
      <c r="A231" s="77"/>
      <c r="B231" s="78"/>
      <c r="C231" s="78"/>
      <c r="D231" s="16">
        <v>2018</v>
      </c>
      <c r="E231" s="12">
        <f t="shared" si="24"/>
        <v>1742</v>
      </c>
      <c r="F231" s="25">
        <f t="shared" si="27"/>
        <v>0</v>
      </c>
      <c r="G231" s="25">
        <f t="shared" si="28"/>
        <v>0</v>
      </c>
      <c r="H231" s="25">
        <f t="shared" si="28"/>
        <v>1742</v>
      </c>
      <c r="I231" s="25">
        <f t="shared" si="28"/>
        <v>0</v>
      </c>
      <c r="J231" s="64"/>
      <c r="K231" s="76"/>
    </row>
    <row r="232" spans="1:11" ht="15.75">
      <c r="A232" s="77"/>
      <c r="B232" s="78"/>
      <c r="C232" s="78"/>
      <c r="D232" s="16">
        <v>2019</v>
      </c>
      <c r="E232" s="12">
        <f t="shared" si="24"/>
        <v>4250</v>
      </c>
      <c r="F232" s="25">
        <f t="shared" si="27"/>
        <v>0</v>
      </c>
      <c r="G232" s="25">
        <f t="shared" si="28"/>
        <v>0</v>
      </c>
      <c r="H232" s="25">
        <f t="shared" si="28"/>
        <v>4250</v>
      </c>
      <c r="I232" s="25">
        <f t="shared" si="28"/>
        <v>0</v>
      </c>
      <c r="J232" s="64"/>
      <c r="K232" s="76"/>
    </row>
    <row r="233" spans="1:11" ht="15.75">
      <c r="A233" s="77"/>
      <c r="B233" s="78"/>
      <c r="C233" s="78"/>
      <c r="D233" s="16">
        <v>2020</v>
      </c>
      <c r="E233" s="12">
        <f t="shared" si="24"/>
        <v>4150</v>
      </c>
      <c r="F233" s="25">
        <f t="shared" si="27"/>
        <v>0</v>
      </c>
      <c r="G233" s="25">
        <f t="shared" si="28"/>
        <v>0</v>
      </c>
      <c r="H233" s="25">
        <f t="shared" si="28"/>
        <v>4150</v>
      </c>
      <c r="I233" s="25">
        <f t="shared" si="28"/>
        <v>0</v>
      </c>
      <c r="J233" s="64"/>
      <c r="K233" s="76"/>
    </row>
    <row r="234" spans="1:11" ht="15.75">
      <c r="A234" s="77"/>
      <c r="B234" s="78"/>
      <c r="C234" s="78"/>
      <c r="D234" s="16">
        <v>2021</v>
      </c>
      <c r="E234" s="12">
        <f t="shared" si="24"/>
        <v>4150</v>
      </c>
      <c r="F234" s="25">
        <f t="shared" si="27"/>
        <v>0</v>
      </c>
      <c r="G234" s="25">
        <f t="shared" si="28"/>
        <v>0</v>
      </c>
      <c r="H234" s="25">
        <f t="shared" si="28"/>
        <v>4150</v>
      </c>
      <c r="I234" s="25">
        <f t="shared" si="28"/>
        <v>0</v>
      </c>
      <c r="J234" s="64"/>
      <c r="K234" s="76"/>
    </row>
    <row r="235" spans="1:11" ht="15" customHeight="1">
      <c r="A235" s="77" t="s">
        <v>65</v>
      </c>
      <c r="B235" s="78" t="s">
        <v>66</v>
      </c>
      <c r="C235" s="78"/>
      <c r="D235" s="10" t="s">
        <v>15</v>
      </c>
      <c r="E235" s="24">
        <f>E236+E237+E238+E239+E240+E241+E242</f>
        <v>1963.1000000000001</v>
      </c>
      <c r="F235" s="24">
        <f>F236+F237+F238+F239+F240+F241+F242</f>
        <v>0</v>
      </c>
      <c r="G235" s="24">
        <f>G236+G237+G238+G239+G240+G241+G242</f>
        <v>1360</v>
      </c>
      <c r="H235" s="24">
        <f>H236+H237+H238+H239+H240+H241+H242</f>
        <v>603.1</v>
      </c>
      <c r="I235" s="24">
        <f>I236+I237+I238+I239+I240+I241+I242</f>
        <v>0</v>
      </c>
      <c r="J235" s="64"/>
      <c r="K235" s="76"/>
    </row>
    <row r="236" spans="1:11" ht="15.75">
      <c r="A236" s="77"/>
      <c r="B236" s="78"/>
      <c r="C236" s="78"/>
      <c r="D236" s="9">
        <v>2015</v>
      </c>
      <c r="E236" s="12">
        <f t="shared" ref="E236:E242" si="29">F236+G236+H236+I236</f>
        <v>841.7</v>
      </c>
      <c r="F236" s="25">
        <v>0</v>
      </c>
      <c r="G236" s="25">
        <v>799.6</v>
      </c>
      <c r="H236" s="25">
        <v>42.1</v>
      </c>
      <c r="I236" s="25">
        <v>0</v>
      </c>
      <c r="J236" s="64"/>
      <c r="K236" s="76"/>
    </row>
    <row r="237" spans="1:11" ht="15.75">
      <c r="A237" s="77"/>
      <c r="B237" s="78"/>
      <c r="C237" s="78"/>
      <c r="D237" s="9">
        <v>2016</v>
      </c>
      <c r="E237" s="12">
        <f t="shared" si="29"/>
        <v>1121.4000000000001</v>
      </c>
      <c r="F237" s="25">
        <v>0</v>
      </c>
      <c r="G237" s="25">
        <v>560.4</v>
      </c>
      <c r="H237" s="25">
        <v>561</v>
      </c>
      <c r="I237" s="25">
        <v>0</v>
      </c>
      <c r="J237" s="64"/>
      <c r="K237" s="76"/>
    </row>
    <row r="238" spans="1:11" ht="15.75">
      <c r="A238" s="77"/>
      <c r="B238" s="78"/>
      <c r="C238" s="78"/>
      <c r="D238" s="9">
        <v>2017</v>
      </c>
      <c r="E238" s="12">
        <f t="shared" si="29"/>
        <v>0</v>
      </c>
      <c r="F238" s="25">
        <v>0</v>
      </c>
      <c r="G238" s="25">
        <v>0</v>
      </c>
      <c r="H238" s="25">
        <v>0</v>
      </c>
      <c r="I238" s="25">
        <v>0</v>
      </c>
      <c r="J238" s="64"/>
      <c r="K238" s="76"/>
    </row>
    <row r="239" spans="1:11" ht="15.75">
      <c r="A239" s="77"/>
      <c r="B239" s="78"/>
      <c r="C239" s="78"/>
      <c r="D239" s="16">
        <v>2018</v>
      </c>
      <c r="E239" s="12">
        <f t="shared" si="29"/>
        <v>0</v>
      </c>
      <c r="F239" s="25">
        <v>0</v>
      </c>
      <c r="G239" s="25">
        <v>0</v>
      </c>
      <c r="H239" s="25">
        <v>0</v>
      </c>
      <c r="I239" s="25">
        <v>0</v>
      </c>
      <c r="J239" s="64"/>
      <c r="K239" s="76"/>
    </row>
    <row r="240" spans="1:11" ht="15.75">
      <c r="A240" s="77"/>
      <c r="B240" s="78"/>
      <c r="C240" s="78"/>
      <c r="D240" s="16">
        <v>2019</v>
      </c>
      <c r="E240" s="12">
        <f t="shared" si="29"/>
        <v>0</v>
      </c>
      <c r="F240" s="25">
        <v>0</v>
      </c>
      <c r="G240" s="25">
        <v>0</v>
      </c>
      <c r="H240" s="25">
        <v>0</v>
      </c>
      <c r="I240" s="25">
        <v>0</v>
      </c>
      <c r="J240" s="64"/>
      <c r="K240" s="76"/>
    </row>
    <row r="241" spans="1:11" ht="15.75">
      <c r="A241" s="77"/>
      <c r="B241" s="78"/>
      <c r="C241" s="78"/>
      <c r="D241" s="16">
        <v>2020</v>
      </c>
      <c r="E241" s="12">
        <f t="shared" si="29"/>
        <v>0</v>
      </c>
      <c r="F241" s="25">
        <v>0</v>
      </c>
      <c r="G241" s="25">
        <v>0</v>
      </c>
      <c r="H241" s="25">
        <v>0</v>
      </c>
      <c r="I241" s="25">
        <v>0</v>
      </c>
      <c r="J241" s="64"/>
      <c r="K241" s="76"/>
    </row>
    <row r="242" spans="1:11" ht="15.75">
      <c r="A242" s="77"/>
      <c r="B242" s="78"/>
      <c r="C242" s="78"/>
      <c r="D242" s="16">
        <v>2021</v>
      </c>
      <c r="E242" s="12">
        <f t="shared" si="29"/>
        <v>0</v>
      </c>
      <c r="F242" s="25">
        <v>0</v>
      </c>
      <c r="G242" s="25">
        <v>0</v>
      </c>
      <c r="H242" s="25">
        <v>0</v>
      </c>
      <c r="I242" s="25">
        <v>0</v>
      </c>
      <c r="J242" s="64"/>
      <c r="K242" s="76"/>
    </row>
    <row r="243" spans="1:11" ht="16.5" customHeight="1">
      <c r="A243" s="77" t="s">
        <v>67</v>
      </c>
      <c r="B243" s="78" t="s">
        <v>68</v>
      </c>
      <c r="C243" s="78"/>
      <c r="D243" s="10" t="s">
        <v>15</v>
      </c>
      <c r="E243" s="24">
        <f>E244+E245+E246+E247+E248+E249+E250</f>
        <v>19320.3</v>
      </c>
      <c r="F243" s="24">
        <f>F244+F245+F246+F247+F248+F249+F250</f>
        <v>0</v>
      </c>
      <c r="G243" s="24">
        <f>G244+G245+G246+G247+G248+G249+G250</f>
        <v>0</v>
      </c>
      <c r="H243" s="24">
        <f>H244+H245+H246+H247+H248+H249+H250</f>
        <v>19299.3</v>
      </c>
      <c r="I243" s="24">
        <f>I244+I245+I246+I247+I248+I249+I250</f>
        <v>21</v>
      </c>
      <c r="J243" s="64"/>
      <c r="K243" s="76"/>
    </row>
    <row r="244" spans="1:11" ht="15.75">
      <c r="A244" s="77"/>
      <c r="B244" s="78"/>
      <c r="C244" s="78"/>
      <c r="D244" s="9">
        <v>2015</v>
      </c>
      <c r="E244" s="12">
        <f t="shared" ref="E244:E250" si="30">F244+G244+H244+I244</f>
        <v>1999.6</v>
      </c>
      <c r="F244" s="32">
        <v>0</v>
      </c>
      <c r="G244" s="32">
        <v>0</v>
      </c>
      <c r="H244" s="32">
        <v>1979</v>
      </c>
      <c r="I244" s="32">
        <v>20.6</v>
      </c>
      <c r="J244" s="64"/>
      <c r="K244" s="76"/>
    </row>
    <row r="245" spans="1:11" ht="15.75">
      <c r="A245" s="77"/>
      <c r="B245" s="78"/>
      <c r="C245" s="78"/>
      <c r="D245" s="9">
        <v>2016</v>
      </c>
      <c r="E245" s="12">
        <f t="shared" si="30"/>
        <v>1435.4</v>
      </c>
      <c r="F245" s="32">
        <v>0</v>
      </c>
      <c r="G245" s="32">
        <v>0</v>
      </c>
      <c r="H245" s="32">
        <v>1435</v>
      </c>
      <c r="I245" s="32">
        <v>0.4</v>
      </c>
      <c r="J245" s="64"/>
      <c r="K245" s="76"/>
    </row>
    <row r="246" spans="1:11" ht="15.75">
      <c r="A246" s="77"/>
      <c r="B246" s="78"/>
      <c r="C246" s="78"/>
      <c r="D246" s="9">
        <v>2017</v>
      </c>
      <c r="E246" s="12">
        <f t="shared" si="30"/>
        <v>1593.3</v>
      </c>
      <c r="F246" s="32">
        <v>0</v>
      </c>
      <c r="G246" s="32">
        <v>0</v>
      </c>
      <c r="H246" s="32">
        <v>1593.3</v>
      </c>
      <c r="I246" s="32">
        <v>0</v>
      </c>
      <c r="J246" s="64"/>
      <c r="K246" s="76"/>
    </row>
    <row r="247" spans="1:11" ht="15.75">
      <c r="A247" s="77"/>
      <c r="B247" s="78"/>
      <c r="C247" s="78"/>
      <c r="D247" s="16">
        <v>2018</v>
      </c>
      <c r="E247" s="12">
        <f t="shared" si="30"/>
        <v>1742</v>
      </c>
      <c r="F247" s="32">
        <v>0</v>
      </c>
      <c r="G247" s="32">
        <v>0</v>
      </c>
      <c r="H247" s="32">
        <v>1742</v>
      </c>
      <c r="I247" s="32">
        <v>0</v>
      </c>
      <c r="J247" s="64"/>
      <c r="K247" s="76"/>
    </row>
    <row r="248" spans="1:11" ht="15.75">
      <c r="A248" s="77"/>
      <c r="B248" s="78"/>
      <c r="C248" s="78"/>
      <c r="D248" s="16">
        <v>2019</v>
      </c>
      <c r="E248" s="12">
        <f t="shared" si="30"/>
        <v>4250</v>
      </c>
      <c r="F248" s="32">
        <v>0</v>
      </c>
      <c r="G248" s="32">
        <v>0</v>
      </c>
      <c r="H248" s="32">
        <v>4250</v>
      </c>
      <c r="I248" s="32">
        <v>0</v>
      </c>
      <c r="J248" s="64"/>
      <c r="K248" s="76"/>
    </row>
    <row r="249" spans="1:11" ht="15.75">
      <c r="A249" s="77"/>
      <c r="B249" s="78"/>
      <c r="C249" s="78"/>
      <c r="D249" s="16">
        <v>2020</v>
      </c>
      <c r="E249" s="12">
        <f t="shared" si="30"/>
        <v>4150</v>
      </c>
      <c r="F249" s="32">
        <v>0</v>
      </c>
      <c r="G249" s="32">
        <v>0</v>
      </c>
      <c r="H249" s="32">
        <v>4150</v>
      </c>
      <c r="I249" s="32">
        <v>0</v>
      </c>
      <c r="J249" s="64"/>
      <c r="K249" s="76"/>
    </row>
    <row r="250" spans="1:11" ht="15.75">
      <c r="A250" s="77"/>
      <c r="B250" s="78"/>
      <c r="C250" s="78"/>
      <c r="D250" s="16">
        <v>2021</v>
      </c>
      <c r="E250" s="12">
        <f t="shared" si="30"/>
        <v>4150</v>
      </c>
      <c r="F250" s="32">
        <v>0</v>
      </c>
      <c r="G250" s="32">
        <v>0</v>
      </c>
      <c r="H250" s="32">
        <v>4150</v>
      </c>
      <c r="I250" s="32">
        <v>0</v>
      </c>
      <c r="J250" s="64"/>
      <c r="K250" s="76"/>
    </row>
    <row r="251" spans="1:11" ht="18" customHeight="1">
      <c r="A251" s="77" t="s">
        <v>69</v>
      </c>
      <c r="B251" s="86" t="s">
        <v>70</v>
      </c>
      <c r="C251" s="86"/>
      <c r="D251" s="10" t="s">
        <v>15</v>
      </c>
      <c r="E251" s="12">
        <f>E252+E253+E254+E255+E256+E257+E258</f>
        <v>4016.3</v>
      </c>
      <c r="F251" s="12">
        <f>F252+F253+F254+F255+F256+F257+F258</f>
        <v>0</v>
      </c>
      <c r="G251" s="12">
        <f>G252+G253+G254+G255+G256+G257+G258</f>
        <v>2840.6</v>
      </c>
      <c r="H251" s="12">
        <f>H252+H253+H254+H255+H256+H257+H258</f>
        <v>1175.7</v>
      </c>
      <c r="I251" s="12">
        <f>I252+I253+I254+I255+I256+I257+I258</f>
        <v>0</v>
      </c>
      <c r="J251" s="64"/>
      <c r="K251" s="76"/>
    </row>
    <row r="252" spans="1:11" ht="15.75">
      <c r="A252" s="77"/>
      <c r="B252" s="86"/>
      <c r="C252" s="86"/>
      <c r="D252" s="9">
        <v>2015</v>
      </c>
      <c r="E252" s="12">
        <f t="shared" si="24"/>
        <v>0</v>
      </c>
      <c r="F252" s="32">
        <v>0</v>
      </c>
      <c r="G252" s="32">
        <v>0</v>
      </c>
      <c r="H252" s="32">
        <v>0</v>
      </c>
      <c r="I252" s="32">
        <v>0</v>
      </c>
      <c r="J252" s="64"/>
      <c r="K252" s="76"/>
    </row>
    <row r="253" spans="1:11" ht="15.75">
      <c r="A253" s="77"/>
      <c r="B253" s="86"/>
      <c r="C253" s="86"/>
      <c r="D253" s="9">
        <v>2016</v>
      </c>
      <c r="E253" s="12">
        <f t="shared" si="24"/>
        <v>0</v>
      </c>
      <c r="F253" s="32">
        <v>0</v>
      </c>
      <c r="G253" s="32">
        <v>0</v>
      </c>
      <c r="H253" s="32">
        <v>0</v>
      </c>
      <c r="I253" s="32">
        <v>0</v>
      </c>
      <c r="J253" s="64"/>
      <c r="K253" s="76"/>
    </row>
    <row r="254" spans="1:11" ht="15.75">
      <c r="A254" s="77"/>
      <c r="B254" s="86"/>
      <c r="C254" s="86"/>
      <c r="D254" s="9">
        <v>2017</v>
      </c>
      <c r="E254" s="12">
        <f t="shared" si="24"/>
        <v>1703.3</v>
      </c>
      <c r="F254" s="32">
        <v>0</v>
      </c>
      <c r="G254" s="32">
        <v>1046.5999999999999</v>
      </c>
      <c r="H254" s="32">
        <v>656.7</v>
      </c>
      <c r="I254" s="32">
        <v>0</v>
      </c>
      <c r="J254" s="64"/>
      <c r="K254" s="76"/>
    </row>
    <row r="255" spans="1:11" ht="15.75">
      <c r="A255" s="77"/>
      <c r="B255" s="86"/>
      <c r="C255" s="86"/>
      <c r="D255" s="16">
        <v>2018</v>
      </c>
      <c r="E255" s="12">
        <f t="shared" si="24"/>
        <v>2313</v>
      </c>
      <c r="F255" s="32">
        <v>0</v>
      </c>
      <c r="G255" s="32">
        <v>1794</v>
      </c>
      <c r="H255" s="32">
        <v>519</v>
      </c>
      <c r="I255" s="32">
        <v>0</v>
      </c>
      <c r="J255" s="64"/>
      <c r="K255" s="76"/>
    </row>
    <row r="256" spans="1:11" ht="15.75">
      <c r="A256" s="77"/>
      <c r="B256" s="86"/>
      <c r="C256" s="86"/>
      <c r="D256" s="16">
        <v>2019</v>
      </c>
      <c r="E256" s="12">
        <f t="shared" si="24"/>
        <v>0</v>
      </c>
      <c r="F256" s="32">
        <v>0</v>
      </c>
      <c r="G256" s="32">
        <v>0</v>
      </c>
      <c r="H256" s="32">
        <v>0</v>
      </c>
      <c r="I256" s="32">
        <v>0</v>
      </c>
      <c r="J256" s="64"/>
      <c r="K256" s="76"/>
    </row>
    <row r="257" spans="1:11" ht="15.75">
      <c r="A257" s="77"/>
      <c r="B257" s="86"/>
      <c r="C257" s="86"/>
      <c r="D257" s="16">
        <v>2020</v>
      </c>
      <c r="E257" s="12">
        <f t="shared" si="24"/>
        <v>0</v>
      </c>
      <c r="F257" s="32">
        <v>0</v>
      </c>
      <c r="G257" s="32">
        <v>0</v>
      </c>
      <c r="H257" s="32">
        <v>0</v>
      </c>
      <c r="I257" s="32">
        <v>0</v>
      </c>
      <c r="J257" s="64"/>
      <c r="K257" s="76"/>
    </row>
    <row r="258" spans="1:11" ht="51" customHeight="1">
      <c r="A258" s="77"/>
      <c r="B258" s="86"/>
      <c r="C258" s="86"/>
      <c r="D258" s="16">
        <v>2021</v>
      </c>
      <c r="E258" s="12">
        <f t="shared" si="24"/>
        <v>0</v>
      </c>
      <c r="F258" s="32">
        <v>0</v>
      </c>
      <c r="G258" s="32">
        <v>0</v>
      </c>
      <c r="H258" s="32">
        <v>0</v>
      </c>
      <c r="I258" s="32">
        <v>0</v>
      </c>
      <c r="J258" s="64"/>
      <c r="K258" s="76"/>
    </row>
    <row r="259" spans="1:11" ht="15" customHeight="1">
      <c r="A259" s="85" t="s">
        <v>71</v>
      </c>
      <c r="B259" s="74" t="s">
        <v>72</v>
      </c>
      <c r="C259" s="74"/>
      <c r="D259" s="10" t="s">
        <v>15</v>
      </c>
      <c r="E259" s="24">
        <f>E260+E261+E262+E263+E264+E265+E266</f>
        <v>76594.2</v>
      </c>
      <c r="F259" s="24">
        <f>F260+F261+F262+F263+F264+F265+F266</f>
        <v>0</v>
      </c>
      <c r="G259" s="24">
        <f>G260+G261+G262+G263+G264+G265+G266</f>
        <v>0</v>
      </c>
      <c r="H259" s="24">
        <f>H260+H261+H262+H263+H264+H265+H266</f>
        <v>75845</v>
      </c>
      <c r="I259" s="24">
        <f>I260+I261+I262+I263+I264+I265+I266</f>
        <v>749.2</v>
      </c>
      <c r="J259" s="64" t="s">
        <v>73</v>
      </c>
      <c r="K259" s="76" t="s">
        <v>21</v>
      </c>
    </row>
    <row r="260" spans="1:11" ht="15.75">
      <c r="A260" s="85"/>
      <c r="B260" s="74"/>
      <c r="C260" s="74"/>
      <c r="D260" s="10">
        <v>2015</v>
      </c>
      <c r="E260" s="12">
        <f t="shared" si="24"/>
        <v>10405.9</v>
      </c>
      <c r="F260" s="24">
        <f t="shared" ref="F260:F266" si="31">F268</f>
        <v>0</v>
      </c>
      <c r="G260" s="24">
        <f t="shared" ref="G260:I266" si="32">G268</f>
        <v>0</v>
      </c>
      <c r="H260" s="24">
        <f t="shared" si="32"/>
        <v>10037</v>
      </c>
      <c r="I260" s="24">
        <f t="shared" si="32"/>
        <v>368.9</v>
      </c>
      <c r="J260" s="64"/>
      <c r="K260" s="76"/>
    </row>
    <row r="261" spans="1:11" ht="15.75">
      <c r="A261" s="85"/>
      <c r="B261" s="74"/>
      <c r="C261" s="74"/>
      <c r="D261" s="10">
        <v>2016</v>
      </c>
      <c r="E261" s="12">
        <f t="shared" si="24"/>
        <v>10353.299999999999</v>
      </c>
      <c r="F261" s="24">
        <f t="shared" si="31"/>
        <v>0</v>
      </c>
      <c r="G261" s="24">
        <f t="shared" si="32"/>
        <v>0</v>
      </c>
      <c r="H261" s="24">
        <f t="shared" si="32"/>
        <v>9973</v>
      </c>
      <c r="I261" s="24">
        <f t="shared" si="32"/>
        <v>380.3</v>
      </c>
      <c r="J261" s="64"/>
      <c r="K261" s="76"/>
    </row>
    <row r="262" spans="1:11" ht="15.75">
      <c r="A262" s="85"/>
      <c r="B262" s="74"/>
      <c r="C262" s="74"/>
      <c r="D262" s="10">
        <v>2017</v>
      </c>
      <c r="E262" s="12">
        <f t="shared" si="24"/>
        <v>10230</v>
      </c>
      <c r="F262" s="24">
        <f t="shared" si="31"/>
        <v>0</v>
      </c>
      <c r="G262" s="24">
        <f t="shared" si="32"/>
        <v>0</v>
      </c>
      <c r="H262" s="24">
        <f t="shared" si="32"/>
        <v>10230</v>
      </c>
      <c r="I262" s="24">
        <f t="shared" si="32"/>
        <v>0</v>
      </c>
      <c r="J262" s="64"/>
      <c r="K262" s="76"/>
    </row>
    <row r="263" spans="1:11" ht="15.75">
      <c r="A263" s="85"/>
      <c r="B263" s="74"/>
      <c r="C263" s="74"/>
      <c r="D263" s="13">
        <v>2018</v>
      </c>
      <c r="E263" s="12">
        <f t="shared" si="24"/>
        <v>11151</v>
      </c>
      <c r="F263" s="24">
        <f t="shared" si="31"/>
        <v>0</v>
      </c>
      <c r="G263" s="24">
        <f t="shared" si="32"/>
        <v>0</v>
      </c>
      <c r="H263" s="24">
        <f t="shared" si="32"/>
        <v>11151</v>
      </c>
      <c r="I263" s="24">
        <f t="shared" si="32"/>
        <v>0</v>
      </c>
      <c r="J263" s="64"/>
      <c r="K263" s="76"/>
    </row>
    <row r="264" spans="1:11" ht="15.75">
      <c r="A264" s="85"/>
      <c r="B264" s="74"/>
      <c r="C264" s="74"/>
      <c r="D264" s="13">
        <v>2019</v>
      </c>
      <c r="E264" s="12">
        <f t="shared" si="24"/>
        <v>12054</v>
      </c>
      <c r="F264" s="24">
        <f t="shared" si="31"/>
        <v>0</v>
      </c>
      <c r="G264" s="24">
        <f t="shared" si="32"/>
        <v>0</v>
      </c>
      <c r="H264" s="24">
        <f t="shared" si="32"/>
        <v>12054</v>
      </c>
      <c r="I264" s="24">
        <f t="shared" si="32"/>
        <v>0</v>
      </c>
      <c r="J264" s="64"/>
      <c r="K264" s="76"/>
    </row>
    <row r="265" spans="1:11" ht="15.75">
      <c r="A265" s="85"/>
      <c r="B265" s="74"/>
      <c r="C265" s="74"/>
      <c r="D265" s="13">
        <v>2020</v>
      </c>
      <c r="E265" s="12">
        <f t="shared" si="24"/>
        <v>11200</v>
      </c>
      <c r="F265" s="24">
        <f t="shared" si="31"/>
        <v>0</v>
      </c>
      <c r="G265" s="24">
        <f t="shared" si="32"/>
        <v>0</v>
      </c>
      <c r="H265" s="24">
        <f t="shared" si="32"/>
        <v>11200</v>
      </c>
      <c r="I265" s="24">
        <f t="shared" si="32"/>
        <v>0</v>
      </c>
      <c r="J265" s="64"/>
      <c r="K265" s="76"/>
    </row>
    <row r="266" spans="1:11" ht="15.75">
      <c r="A266" s="85"/>
      <c r="B266" s="74"/>
      <c r="C266" s="74"/>
      <c r="D266" s="13">
        <v>2021</v>
      </c>
      <c r="E266" s="12">
        <f t="shared" si="24"/>
        <v>11200</v>
      </c>
      <c r="F266" s="24">
        <f t="shared" si="31"/>
        <v>0</v>
      </c>
      <c r="G266" s="24">
        <f t="shared" si="32"/>
        <v>0</v>
      </c>
      <c r="H266" s="24">
        <f t="shared" si="32"/>
        <v>11200</v>
      </c>
      <c r="I266" s="24">
        <f t="shared" si="32"/>
        <v>0</v>
      </c>
      <c r="J266" s="64"/>
      <c r="K266" s="76"/>
    </row>
    <row r="267" spans="1:11" ht="18" customHeight="1">
      <c r="A267" s="77" t="s">
        <v>74</v>
      </c>
      <c r="B267" s="78" t="s">
        <v>75</v>
      </c>
      <c r="C267" s="78"/>
      <c r="D267" s="10" t="s">
        <v>15</v>
      </c>
      <c r="E267" s="24">
        <f>E268+E269+E270+E271+E272+E273+E274</f>
        <v>76594.2</v>
      </c>
      <c r="F267" s="24">
        <f>F268+F269+F270+F271+F272+F273+F274</f>
        <v>0</v>
      </c>
      <c r="G267" s="24">
        <f>G268+G269+G270+G271+G272+G273+G274</f>
        <v>0</v>
      </c>
      <c r="H267" s="24">
        <f>H268+H269+H270+H271+H272+H273+H274</f>
        <v>75845</v>
      </c>
      <c r="I267" s="24">
        <f>I268+I269+I270+I271+I272+I273+I274</f>
        <v>749.2</v>
      </c>
      <c r="J267" s="64"/>
      <c r="K267" s="76"/>
    </row>
    <row r="268" spans="1:11" ht="15.75">
      <c r="A268" s="77"/>
      <c r="B268" s="78"/>
      <c r="C268" s="78"/>
      <c r="D268" s="9">
        <v>2015</v>
      </c>
      <c r="E268" s="12">
        <f t="shared" si="24"/>
        <v>10405.9</v>
      </c>
      <c r="F268" s="25">
        <v>0</v>
      </c>
      <c r="G268" s="25">
        <v>0</v>
      </c>
      <c r="H268" s="25">
        <v>10037</v>
      </c>
      <c r="I268" s="25">
        <v>368.9</v>
      </c>
      <c r="J268" s="64"/>
      <c r="K268" s="76"/>
    </row>
    <row r="269" spans="1:11" ht="15.75">
      <c r="A269" s="77"/>
      <c r="B269" s="78"/>
      <c r="C269" s="78"/>
      <c r="D269" s="9">
        <v>2016</v>
      </c>
      <c r="E269" s="12">
        <f t="shared" si="24"/>
        <v>10353.299999999999</v>
      </c>
      <c r="F269" s="25">
        <v>0</v>
      </c>
      <c r="G269" s="25">
        <v>0</v>
      </c>
      <c r="H269" s="25">
        <v>9973</v>
      </c>
      <c r="I269" s="25">
        <v>380.3</v>
      </c>
      <c r="J269" s="64"/>
      <c r="K269" s="76"/>
    </row>
    <row r="270" spans="1:11" ht="15.75">
      <c r="A270" s="77"/>
      <c r="B270" s="78"/>
      <c r="C270" s="78"/>
      <c r="D270" s="9">
        <v>2017</v>
      </c>
      <c r="E270" s="12">
        <f t="shared" si="24"/>
        <v>10230</v>
      </c>
      <c r="F270" s="25">
        <v>0</v>
      </c>
      <c r="G270" s="25">
        <v>0</v>
      </c>
      <c r="H270" s="25">
        <v>10230</v>
      </c>
      <c r="I270" s="25">
        <v>0</v>
      </c>
      <c r="J270" s="64"/>
      <c r="K270" s="76"/>
    </row>
    <row r="271" spans="1:11" ht="15.75">
      <c r="A271" s="77"/>
      <c r="B271" s="78"/>
      <c r="C271" s="78"/>
      <c r="D271" s="16">
        <v>2018</v>
      </c>
      <c r="E271" s="12">
        <f t="shared" si="24"/>
        <v>11151</v>
      </c>
      <c r="F271" s="25">
        <v>0</v>
      </c>
      <c r="G271" s="25">
        <v>0</v>
      </c>
      <c r="H271" s="25">
        <v>11151</v>
      </c>
      <c r="I271" s="25">
        <v>0</v>
      </c>
      <c r="J271" s="64"/>
      <c r="K271" s="76"/>
    </row>
    <row r="272" spans="1:11" ht="15.75">
      <c r="A272" s="77"/>
      <c r="B272" s="78"/>
      <c r="C272" s="78"/>
      <c r="D272" s="16">
        <v>2019</v>
      </c>
      <c r="E272" s="12">
        <f t="shared" si="24"/>
        <v>12054</v>
      </c>
      <c r="F272" s="25">
        <v>0</v>
      </c>
      <c r="G272" s="25">
        <v>0</v>
      </c>
      <c r="H272" s="25">
        <v>12054</v>
      </c>
      <c r="I272" s="25">
        <v>0</v>
      </c>
      <c r="J272" s="64"/>
      <c r="K272" s="76"/>
    </row>
    <row r="273" spans="1:11" ht="15.75">
      <c r="A273" s="77"/>
      <c r="B273" s="78"/>
      <c r="C273" s="78"/>
      <c r="D273" s="16">
        <v>2020</v>
      </c>
      <c r="E273" s="12">
        <f t="shared" si="24"/>
        <v>11200</v>
      </c>
      <c r="F273" s="25">
        <v>0</v>
      </c>
      <c r="G273" s="25">
        <v>0</v>
      </c>
      <c r="H273" s="25">
        <v>11200</v>
      </c>
      <c r="I273" s="25">
        <v>0</v>
      </c>
      <c r="J273" s="64"/>
      <c r="K273" s="76"/>
    </row>
    <row r="274" spans="1:11" ht="15.75">
      <c r="A274" s="77"/>
      <c r="B274" s="78"/>
      <c r="C274" s="78"/>
      <c r="D274" s="16">
        <v>2021</v>
      </c>
      <c r="E274" s="12">
        <f t="shared" si="24"/>
        <v>11200</v>
      </c>
      <c r="F274" s="25">
        <v>0</v>
      </c>
      <c r="G274" s="25">
        <v>0</v>
      </c>
      <c r="H274" s="25">
        <v>11200</v>
      </c>
      <c r="I274" s="25">
        <v>0</v>
      </c>
      <c r="J274" s="64"/>
      <c r="K274" s="76"/>
    </row>
    <row r="275" spans="1:11" ht="15.75" customHeight="1">
      <c r="A275" s="85" t="s">
        <v>76</v>
      </c>
      <c r="B275" s="74" t="s">
        <v>77</v>
      </c>
      <c r="C275" s="74"/>
      <c r="D275" s="10" t="s">
        <v>15</v>
      </c>
      <c r="E275" s="24">
        <f>E276+E277+E278+E279+E280+E281+E282</f>
        <v>6227.5</v>
      </c>
      <c r="F275" s="24">
        <f>F276+F277+F278+F279+F280+F281+F282</f>
        <v>0</v>
      </c>
      <c r="G275" s="24">
        <f>G276+G277+G278+G279+G280+G281+G282</f>
        <v>0</v>
      </c>
      <c r="H275" s="24">
        <f>H276+H277+H278+H279+H280+H281+H282</f>
        <v>6227.5</v>
      </c>
      <c r="I275" s="24">
        <f>I276+I277+I278+I279+I280+I281+I282</f>
        <v>0</v>
      </c>
      <c r="J275" s="64" t="s">
        <v>90</v>
      </c>
      <c r="K275" s="87"/>
    </row>
    <row r="276" spans="1:11" ht="15.75">
      <c r="A276" s="85"/>
      <c r="B276" s="74"/>
      <c r="C276" s="74"/>
      <c r="D276" s="10">
        <v>2015</v>
      </c>
      <c r="E276" s="12">
        <f t="shared" si="24"/>
        <v>936</v>
      </c>
      <c r="F276" s="24">
        <f t="shared" ref="F276:F282" si="33">F292</f>
        <v>0</v>
      </c>
      <c r="G276" s="24">
        <f t="shared" ref="G276:I282" si="34">G292</f>
        <v>0</v>
      </c>
      <c r="H276" s="24">
        <f t="shared" si="34"/>
        <v>936</v>
      </c>
      <c r="I276" s="24">
        <f t="shared" si="34"/>
        <v>0</v>
      </c>
      <c r="J276" s="64"/>
      <c r="K276" s="87"/>
    </row>
    <row r="277" spans="1:11" ht="15.75">
      <c r="A277" s="85"/>
      <c r="B277" s="74"/>
      <c r="C277" s="74"/>
      <c r="D277" s="10">
        <v>2016</v>
      </c>
      <c r="E277" s="12">
        <f t="shared" si="24"/>
        <v>948.5</v>
      </c>
      <c r="F277" s="24">
        <f t="shared" si="33"/>
        <v>0</v>
      </c>
      <c r="G277" s="24">
        <f t="shared" si="34"/>
        <v>0</v>
      </c>
      <c r="H277" s="24">
        <f t="shared" si="34"/>
        <v>948.5</v>
      </c>
      <c r="I277" s="24">
        <f t="shared" si="34"/>
        <v>0</v>
      </c>
      <c r="J277" s="64"/>
      <c r="K277" s="87"/>
    </row>
    <row r="278" spans="1:11" ht="15.75">
      <c r="A278" s="85"/>
      <c r="B278" s="74"/>
      <c r="C278" s="74"/>
      <c r="D278" s="10">
        <v>2017</v>
      </c>
      <c r="E278" s="12">
        <f t="shared" si="24"/>
        <v>1413</v>
      </c>
      <c r="F278" s="24">
        <f t="shared" si="33"/>
        <v>0</v>
      </c>
      <c r="G278" s="24">
        <f t="shared" si="34"/>
        <v>0</v>
      </c>
      <c r="H278" s="24">
        <f t="shared" si="34"/>
        <v>1413</v>
      </c>
      <c r="I278" s="24">
        <f t="shared" si="34"/>
        <v>0</v>
      </c>
      <c r="J278" s="64"/>
      <c r="K278" s="87"/>
    </row>
    <row r="279" spans="1:11" ht="15.75">
      <c r="A279" s="85"/>
      <c r="B279" s="74"/>
      <c r="C279" s="74"/>
      <c r="D279" s="13">
        <v>2018</v>
      </c>
      <c r="E279" s="12">
        <f t="shared" si="24"/>
        <v>1050</v>
      </c>
      <c r="F279" s="24">
        <f t="shared" si="33"/>
        <v>0</v>
      </c>
      <c r="G279" s="24">
        <f t="shared" si="34"/>
        <v>0</v>
      </c>
      <c r="H279" s="24">
        <f t="shared" si="34"/>
        <v>1050</v>
      </c>
      <c r="I279" s="24">
        <f t="shared" si="34"/>
        <v>0</v>
      </c>
      <c r="J279" s="64"/>
      <c r="K279" s="87"/>
    </row>
    <row r="280" spans="1:11" ht="15.75">
      <c r="A280" s="85"/>
      <c r="B280" s="74"/>
      <c r="C280" s="74"/>
      <c r="D280" s="13">
        <v>2019</v>
      </c>
      <c r="E280" s="12">
        <f t="shared" si="24"/>
        <v>1180</v>
      </c>
      <c r="F280" s="24">
        <f t="shared" si="33"/>
        <v>0</v>
      </c>
      <c r="G280" s="24">
        <f t="shared" si="34"/>
        <v>0</v>
      </c>
      <c r="H280" s="24">
        <f t="shared" si="34"/>
        <v>1180</v>
      </c>
      <c r="I280" s="24">
        <f t="shared" si="34"/>
        <v>0</v>
      </c>
      <c r="J280" s="64"/>
      <c r="K280" s="87"/>
    </row>
    <row r="281" spans="1:11" ht="15.75">
      <c r="A281" s="85"/>
      <c r="B281" s="74"/>
      <c r="C281" s="74"/>
      <c r="D281" s="13">
        <v>2020</v>
      </c>
      <c r="E281" s="12">
        <f t="shared" si="24"/>
        <v>350</v>
      </c>
      <c r="F281" s="24">
        <f t="shared" si="33"/>
        <v>0</v>
      </c>
      <c r="G281" s="24">
        <f t="shared" si="34"/>
        <v>0</v>
      </c>
      <c r="H281" s="24">
        <f t="shared" si="34"/>
        <v>350</v>
      </c>
      <c r="I281" s="24">
        <f t="shared" si="34"/>
        <v>0</v>
      </c>
      <c r="J281" s="64"/>
      <c r="K281" s="87"/>
    </row>
    <row r="282" spans="1:11" ht="15.75">
      <c r="A282" s="85"/>
      <c r="B282" s="74"/>
      <c r="C282" s="74"/>
      <c r="D282" s="13">
        <v>2021</v>
      </c>
      <c r="E282" s="12">
        <f t="shared" si="24"/>
        <v>350</v>
      </c>
      <c r="F282" s="24">
        <f t="shared" si="33"/>
        <v>0</v>
      </c>
      <c r="G282" s="24">
        <f t="shared" si="34"/>
        <v>0</v>
      </c>
      <c r="H282" s="24">
        <f t="shared" si="34"/>
        <v>350</v>
      </c>
      <c r="I282" s="24">
        <f t="shared" si="34"/>
        <v>0</v>
      </c>
      <c r="J282" s="64"/>
      <c r="K282" s="87"/>
    </row>
    <row r="283" spans="1:11" ht="15.75" hidden="1" customHeight="1">
      <c r="A283" s="88"/>
      <c r="B283" s="84"/>
      <c r="C283" s="26"/>
      <c r="D283" s="10" t="s">
        <v>15</v>
      </c>
      <c r="E283" s="29"/>
      <c r="F283" s="29"/>
      <c r="G283" s="29"/>
      <c r="H283" s="29"/>
      <c r="I283" s="29"/>
      <c r="J283" s="64"/>
      <c r="K283" s="87"/>
    </row>
    <row r="284" spans="1:11" ht="15.75" hidden="1" customHeight="1">
      <c r="A284" s="88"/>
      <c r="B284" s="88"/>
      <c r="C284" s="33"/>
      <c r="D284" s="9">
        <v>2015</v>
      </c>
      <c r="E284" s="29"/>
      <c r="F284" s="29"/>
      <c r="G284" s="29"/>
      <c r="H284" s="29"/>
      <c r="I284" s="29"/>
      <c r="J284" s="64"/>
      <c r="K284" s="87"/>
    </row>
    <row r="285" spans="1:11" ht="15.75" hidden="1" customHeight="1">
      <c r="A285" s="88"/>
      <c r="B285" s="88"/>
      <c r="C285" s="33"/>
      <c r="D285" s="9">
        <v>2016</v>
      </c>
      <c r="E285" s="29"/>
      <c r="F285" s="29"/>
      <c r="G285" s="29"/>
      <c r="H285" s="29"/>
      <c r="I285" s="29"/>
      <c r="J285" s="64"/>
      <c r="K285" s="87"/>
    </row>
    <row r="286" spans="1:11" ht="15.75" hidden="1" customHeight="1">
      <c r="A286" s="88"/>
      <c r="B286" s="88"/>
      <c r="C286" s="33"/>
      <c r="D286" s="9">
        <v>2017</v>
      </c>
      <c r="E286" s="29"/>
      <c r="F286" s="29"/>
      <c r="G286" s="29"/>
      <c r="H286" s="29"/>
      <c r="I286" s="29"/>
      <c r="J286" s="64"/>
      <c r="K286" s="87"/>
    </row>
    <row r="287" spans="1:11" ht="15.75" hidden="1" customHeight="1">
      <c r="A287" s="88"/>
      <c r="B287" s="88"/>
      <c r="C287" s="33"/>
      <c r="D287" s="16">
        <v>2018</v>
      </c>
      <c r="E287" s="29"/>
      <c r="F287" s="29"/>
      <c r="G287" s="29"/>
      <c r="H287" s="29"/>
      <c r="I287" s="29"/>
      <c r="J287" s="64"/>
      <c r="K287" s="87"/>
    </row>
    <row r="288" spans="1:11" ht="15.75" hidden="1" customHeight="1">
      <c r="A288" s="88"/>
      <c r="B288" s="88"/>
      <c r="C288" s="33"/>
      <c r="D288" s="16">
        <v>2019</v>
      </c>
      <c r="E288" s="29"/>
      <c r="F288" s="29"/>
      <c r="G288" s="29"/>
      <c r="H288" s="29"/>
      <c r="I288" s="29"/>
      <c r="J288" s="64"/>
      <c r="K288" s="87"/>
    </row>
    <row r="289" spans="1:11" ht="15.75" hidden="1" customHeight="1">
      <c r="A289" s="88"/>
      <c r="B289" s="88"/>
      <c r="C289" s="33"/>
      <c r="D289" s="16">
        <v>2020</v>
      </c>
      <c r="E289" s="34"/>
      <c r="F289" s="34"/>
      <c r="G289" s="34"/>
      <c r="H289" s="34"/>
      <c r="I289" s="34"/>
      <c r="J289" s="64"/>
      <c r="K289" s="87"/>
    </row>
    <row r="290" spans="1:11" ht="15.75" hidden="1" customHeight="1">
      <c r="A290" s="88"/>
      <c r="B290" s="88"/>
      <c r="C290" s="35"/>
      <c r="D290" s="16">
        <v>2021</v>
      </c>
      <c r="E290" s="34"/>
      <c r="F290" s="34"/>
      <c r="G290" s="34"/>
      <c r="H290" s="34"/>
      <c r="I290" s="34"/>
      <c r="J290" s="64"/>
      <c r="K290" s="87"/>
    </row>
    <row r="291" spans="1:11" ht="15" customHeight="1">
      <c r="A291" s="77" t="s">
        <v>78</v>
      </c>
      <c r="B291" s="78" t="s">
        <v>79</v>
      </c>
      <c r="C291" s="78"/>
      <c r="D291" s="10" t="s">
        <v>15</v>
      </c>
      <c r="E291" s="24">
        <f>E292+E293+E294+E295+E296+E297+E298</f>
        <v>6227.5</v>
      </c>
      <c r="F291" s="24">
        <f>F292+F293+F294+F295+F296+F297+F298</f>
        <v>0</v>
      </c>
      <c r="G291" s="24">
        <f>G292+G293+G294+G295+G296+G297+G298</f>
        <v>0</v>
      </c>
      <c r="H291" s="24">
        <f>H292+H293+H294+H295+H296+H297+H298</f>
        <v>6227.5</v>
      </c>
      <c r="I291" s="24">
        <f>I292+I293+I294+I295+I296+I297+I298</f>
        <v>0</v>
      </c>
      <c r="J291" s="64"/>
      <c r="K291" s="87"/>
    </row>
    <row r="292" spans="1:11" ht="15.75">
      <c r="A292" s="77"/>
      <c r="B292" s="78"/>
      <c r="C292" s="78"/>
      <c r="D292" s="9">
        <v>2015</v>
      </c>
      <c r="E292" s="12">
        <f t="shared" ref="E292:E298" si="35">F292+G292+H292+I292</f>
        <v>936</v>
      </c>
      <c r="F292" s="25">
        <v>0</v>
      </c>
      <c r="G292" s="25">
        <v>0</v>
      </c>
      <c r="H292" s="25">
        <v>936</v>
      </c>
      <c r="I292" s="25">
        <v>0</v>
      </c>
      <c r="J292" s="64"/>
      <c r="K292" s="87"/>
    </row>
    <row r="293" spans="1:11" ht="15.75">
      <c r="A293" s="77"/>
      <c r="B293" s="78"/>
      <c r="C293" s="78"/>
      <c r="D293" s="9">
        <v>2016</v>
      </c>
      <c r="E293" s="12">
        <f t="shared" si="35"/>
        <v>948.5</v>
      </c>
      <c r="F293" s="25">
        <v>0</v>
      </c>
      <c r="G293" s="25">
        <v>0</v>
      </c>
      <c r="H293" s="25">
        <v>948.5</v>
      </c>
      <c r="I293" s="25">
        <v>0</v>
      </c>
      <c r="J293" s="64"/>
      <c r="K293" s="87"/>
    </row>
    <row r="294" spans="1:11" ht="15.75">
      <c r="A294" s="77"/>
      <c r="B294" s="78"/>
      <c r="C294" s="78"/>
      <c r="D294" s="9">
        <v>2017</v>
      </c>
      <c r="E294" s="12">
        <f t="shared" si="35"/>
        <v>1413</v>
      </c>
      <c r="F294" s="25">
        <v>0</v>
      </c>
      <c r="G294" s="25">
        <v>0</v>
      </c>
      <c r="H294" s="25">
        <v>1413</v>
      </c>
      <c r="I294" s="25">
        <v>0</v>
      </c>
      <c r="J294" s="64"/>
      <c r="K294" s="87"/>
    </row>
    <row r="295" spans="1:11" ht="15.75">
      <c r="A295" s="77"/>
      <c r="B295" s="78"/>
      <c r="C295" s="78"/>
      <c r="D295" s="16">
        <v>2018</v>
      </c>
      <c r="E295" s="12">
        <f t="shared" si="35"/>
        <v>1050</v>
      </c>
      <c r="F295" s="25">
        <v>0</v>
      </c>
      <c r="G295" s="25">
        <v>0</v>
      </c>
      <c r="H295" s="25">
        <v>1050</v>
      </c>
      <c r="I295" s="25">
        <v>0</v>
      </c>
      <c r="J295" s="64"/>
      <c r="K295" s="87"/>
    </row>
    <row r="296" spans="1:11" ht="15.75">
      <c r="A296" s="77"/>
      <c r="B296" s="78"/>
      <c r="C296" s="78"/>
      <c r="D296" s="16">
        <v>2019</v>
      </c>
      <c r="E296" s="12">
        <f t="shared" si="35"/>
        <v>1180</v>
      </c>
      <c r="F296" s="25">
        <v>0</v>
      </c>
      <c r="G296" s="25">
        <v>0</v>
      </c>
      <c r="H296" s="25">
        <f>580+550+50</f>
        <v>1180</v>
      </c>
      <c r="I296" s="25">
        <v>0</v>
      </c>
      <c r="J296" s="64"/>
      <c r="K296" s="87"/>
    </row>
    <row r="297" spans="1:11" ht="15.75">
      <c r="A297" s="77"/>
      <c r="B297" s="78"/>
      <c r="C297" s="78"/>
      <c r="D297" s="16">
        <v>2020</v>
      </c>
      <c r="E297" s="12">
        <f t="shared" si="35"/>
        <v>350</v>
      </c>
      <c r="F297" s="25">
        <v>0</v>
      </c>
      <c r="G297" s="25">
        <v>0</v>
      </c>
      <c r="H297" s="25">
        <v>350</v>
      </c>
      <c r="I297" s="25">
        <v>0</v>
      </c>
      <c r="J297" s="64"/>
      <c r="K297" s="87"/>
    </row>
    <row r="298" spans="1:11" ht="15.75">
      <c r="A298" s="77"/>
      <c r="B298" s="78"/>
      <c r="C298" s="78"/>
      <c r="D298" s="16">
        <v>2021</v>
      </c>
      <c r="E298" s="12">
        <f t="shared" si="35"/>
        <v>350</v>
      </c>
      <c r="F298" s="25">
        <v>0</v>
      </c>
      <c r="G298" s="25">
        <v>0</v>
      </c>
      <c r="H298" s="25">
        <v>350</v>
      </c>
      <c r="I298" s="25">
        <v>0</v>
      </c>
      <c r="J298" s="64"/>
      <c r="K298" s="87"/>
    </row>
    <row r="299" spans="1:11" ht="15.75">
      <c r="A299" s="47"/>
      <c r="B299" s="48"/>
      <c r="C299" s="48"/>
      <c r="D299" s="48"/>
      <c r="E299" s="49"/>
      <c r="F299" s="50"/>
      <c r="G299" s="50"/>
      <c r="H299" s="50"/>
      <c r="I299" s="50"/>
      <c r="J299" s="51"/>
      <c r="K299" s="52"/>
    </row>
    <row r="300" spans="1:11" ht="30.75" customHeight="1">
      <c r="A300" s="54" t="s">
        <v>96</v>
      </c>
      <c r="B300" s="55"/>
      <c r="C300" s="55"/>
      <c r="D300" s="55"/>
      <c r="E300" s="55"/>
      <c r="F300" s="55"/>
      <c r="G300" s="55"/>
      <c r="H300" s="55"/>
      <c r="I300" s="55"/>
      <c r="J300" s="55"/>
      <c r="K300" s="55"/>
    </row>
    <row r="301" spans="1:11">
      <c r="A301" s="36"/>
      <c r="B301" s="37"/>
      <c r="C301" s="37"/>
      <c r="D301" s="37"/>
      <c r="E301" s="38"/>
      <c r="F301" s="38"/>
      <c r="G301" s="38"/>
      <c r="H301" s="38"/>
      <c r="I301" s="38"/>
      <c r="J301" s="46"/>
      <c r="K301" s="37"/>
    </row>
    <row r="302" spans="1:11">
      <c r="A302" s="36"/>
      <c r="B302" s="37"/>
      <c r="C302" s="37"/>
      <c r="D302" s="37"/>
      <c r="E302" s="38"/>
      <c r="F302" s="38"/>
      <c r="G302" s="38"/>
      <c r="H302" s="38"/>
      <c r="I302" s="38"/>
      <c r="J302" s="46"/>
      <c r="K302" s="37"/>
    </row>
    <row r="303" spans="1:11">
      <c r="A303" s="36"/>
      <c r="B303" s="37"/>
      <c r="C303" s="37"/>
      <c r="D303" s="37"/>
      <c r="E303" s="38"/>
      <c r="F303" s="38"/>
      <c r="G303" s="38"/>
      <c r="H303" s="38"/>
      <c r="I303" s="38"/>
      <c r="J303" s="46"/>
      <c r="K303" s="37"/>
    </row>
    <row r="304" spans="1:11">
      <c r="A304" s="36"/>
      <c r="B304" s="37"/>
      <c r="C304" s="37"/>
      <c r="D304" s="37"/>
      <c r="E304" s="38"/>
      <c r="F304" s="38"/>
      <c r="G304" s="38"/>
      <c r="H304" s="38"/>
      <c r="I304" s="38"/>
      <c r="J304" s="46"/>
      <c r="K304" s="37"/>
    </row>
    <row r="305" spans="1:11">
      <c r="A305" s="36"/>
      <c r="B305" s="37"/>
      <c r="C305" s="37"/>
      <c r="D305" s="37"/>
      <c r="E305" s="38"/>
      <c r="F305" s="38"/>
      <c r="G305" s="38"/>
      <c r="H305" s="38"/>
      <c r="I305" s="38"/>
      <c r="J305" s="46"/>
      <c r="K305" s="37"/>
    </row>
    <row r="306" spans="1:11">
      <c r="A306" s="36"/>
      <c r="B306" s="37"/>
      <c r="C306" s="37"/>
      <c r="D306" s="37"/>
      <c r="E306" s="38"/>
      <c r="F306" s="38"/>
      <c r="G306" s="38"/>
      <c r="H306" s="38"/>
      <c r="I306" s="38"/>
      <c r="J306" s="46"/>
      <c r="K306" s="37"/>
    </row>
    <row r="307" spans="1:11">
      <c r="A307" s="36"/>
      <c r="B307" s="37"/>
      <c r="C307" s="37"/>
      <c r="D307" s="37"/>
      <c r="E307" s="38"/>
      <c r="F307" s="38"/>
      <c r="G307" s="38"/>
      <c r="H307" s="38"/>
      <c r="I307" s="38"/>
      <c r="J307" s="46"/>
      <c r="K307" s="37"/>
    </row>
    <row r="308" spans="1:11">
      <c r="A308" s="36"/>
      <c r="B308" s="37"/>
      <c r="C308" s="37"/>
      <c r="D308" s="37"/>
      <c r="E308" s="37"/>
      <c r="F308" s="37"/>
      <c r="G308" s="37"/>
      <c r="H308" s="37"/>
      <c r="I308" s="37"/>
      <c r="J308" s="46"/>
      <c r="K308" s="37"/>
    </row>
    <row r="309" spans="1:11">
      <c r="A309" s="36"/>
      <c r="B309" s="37"/>
      <c r="C309" s="37"/>
      <c r="D309" s="37"/>
      <c r="E309" s="37"/>
      <c r="F309" s="37"/>
      <c r="G309" s="37"/>
      <c r="H309" s="37"/>
      <c r="I309" s="37"/>
      <c r="J309" s="46"/>
      <c r="K309" s="37"/>
    </row>
    <row r="310" spans="1:11">
      <c r="A310" s="39"/>
    </row>
    <row r="311" spans="1:11">
      <c r="A311" s="39"/>
    </row>
    <row r="312" spans="1:11">
      <c r="A312" s="39"/>
    </row>
    <row r="313" spans="1:11">
      <c r="A313" s="39"/>
    </row>
    <row r="314" spans="1:11">
      <c r="A314" s="39"/>
    </row>
    <row r="315" spans="1:11">
      <c r="A315" s="39"/>
    </row>
    <row r="316" spans="1:11">
      <c r="A316" s="39"/>
    </row>
    <row r="317" spans="1:11">
      <c r="A317" s="39"/>
    </row>
    <row r="318" spans="1:11">
      <c r="A318" s="39"/>
    </row>
    <row r="319" spans="1:11">
      <c r="A319" s="39"/>
    </row>
    <row r="320" spans="1:11">
      <c r="A320" s="39"/>
    </row>
    <row r="321" spans="1:1">
      <c r="A321" s="39"/>
    </row>
    <row r="322" spans="1:1">
      <c r="A322" s="39"/>
    </row>
    <row r="323" spans="1:1">
      <c r="A323" s="39"/>
    </row>
    <row r="324" spans="1:1">
      <c r="A324" s="39"/>
    </row>
    <row r="325" spans="1:1">
      <c r="A325" s="39"/>
    </row>
    <row r="326" spans="1:1">
      <c r="A326" s="39"/>
    </row>
    <row r="327" spans="1:1">
      <c r="A327" s="39"/>
    </row>
    <row r="328" spans="1:1">
      <c r="A328" s="39"/>
    </row>
    <row r="329" spans="1:1">
      <c r="A329" s="39"/>
    </row>
    <row r="330" spans="1:1">
      <c r="A330" s="39"/>
    </row>
    <row r="331" spans="1:1">
      <c r="A331" s="39"/>
    </row>
    <row r="332" spans="1:1">
      <c r="A332" s="39"/>
    </row>
    <row r="333" spans="1:1">
      <c r="A333" s="39"/>
    </row>
    <row r="334" spans="1:1">
      <c r="A334" s="39"/>
    </row>
    <row r="335" spans="1:1">
      <c r="A335" s="39"/>
    </row>
    <row r="336" spans="1:1">
      <c r="A336" s="39"/>
    </row>
    <row r="337" spans="1:1">
      <c r="A337" s="39"/>
    </row>
    <row r="338" spans="1:1">
      <c r="A338" s="39"/>
    </row>
    <row r="339" spans="1:1">
      <c r="A339" s="39"/>
    </row>
    <row r="340" spans="1:1">
      <c r="A340" s="39"/>
    </row>
    <row r="341" spans="1:1">
      <c r="A341" s="39"/>
    </row>
    <row r="342" spans="1:1">
      <c r="A342" s="39"/>
    </row>
    <row r="343" spans="1:1">
      <c r="A343" s="39"/>
    </row>
    <row r="344" spans="1:1">
      <c r="A344" s="39"/>
    </row>
    <row r="345" spans="1:1">
      <c r="A345" s="39"/>
    </row>
    <row r="346" spans="1:1">
      <c r="A346" s="39"/>
    </row>
    <row r="347" spans="1:1">
      <c r="A347" s="39"/>
    </row>
    <row r="348" spans="1:1">
      <c r="A348" s="39"/>
    </row>
    <row r="349" spans="1:1">
      <c r="A349" s="39"/>
    </row>
    <row r="350" spans="1:1">
      <c r="A350" s="39"/>
    </row>
    <row r="351" spans="1:1">
      <c r="A351" s="39"/>
    </row>
    <row r="352" spans="1:1">
      <c r="A352" s="39"/>
    </row>
    <row r="353" spans="1:1">
      <c r="A353" s="39"/>
    </row>
    <row r="354" spans="1:1">
      <c r="A354" s="39"/>
    </row>
    <row r="355" spans="1:1">
      <c r="A355" s="39"/>
    </row>
    <row r="356" spans="1:1">
      <c r="A356" s="39"/>
    </row>
    <row r="357" spans="1:1">
      <c r="A357" s="39"/>
    </row>
    <row r="358" spans="1:1">
      <c r="A358" s="39"/>
    </row>
    <row r="359" spans="1:1">
      <c r="A359" s="39"/>
    </row>
    <row r="360" spans="1:1">
      <c r="A360" s="39"/>
    </row>
    <row r="361" spans="1:1">
      <c r="A361" s="39"/>
    </row>
    <row r="362" spans="1:1">
      <c r="A362" s="39"/>
    </row>
    <row r="363" spans="1:1">
      <c r="A363" s="39"/>
    </row>
    <row r="364" spans="1:1">
      <c r="A364" s="39"/>
    </row>
    <row r="365" spans="1:1">
      <c r="A365" s="39"/>
    </row>
    <row r="366" spans="1:1">
      <c r="A366" s="39"/>
    </row>
    <row r="367" spans="1:1">
      <c r="A367" s="39"/>
    </row>
    <row r="368" spans="1:1">
      <c r="A368" s="39"/>
    </row>
    <row r="369" spans="1:1">
      <c r="A369" s="39"/>
    </row>
    <row r="370" spans="1:1">
      <c r="A370" s="39"/>
    </row>
    <row r="371" spans="1:1">
      <c r="A371" s="39"/>
    </row>
    <row r="372" spans="1:1">
      <c r="A372" s="39"/>
    </row>
    <row r="373" spans="1:1">
      <c r="A373" s="39"/>
    </row>
    <row r="374" spans="1:1">
      <c r="A374" s="39"/>
    </row>
    <row r="375" spans="1:1">
      <c r="A375" s="39"/>
    </row>
    <row r="376" spans="1:1">
      <c r="A376" s="39"/>
    </row>
    <row r="377" spans="1:1">
      <c r="A377" s="39"/>
    </row>
    <row r="378" spans="1:1">
      <c r="A378" s="39"/>
    </row>
    <row r="379" spans="1:1">
      <c r="A379" s="39"/>
    </row>
    <row r="380" spans="1:1">
      <c r="A380" s="39"/>
    </row>
    <row r="381" spans="1:1">
      <c r="A381" s="39"/>
    </row>
    <row r="382" spans="1:1">
      <c r="A382" s="39"/>
    </row>
    <row r="383" spans="1:1">
      <c r="A383" s="39"/>
    </row>
    <row r="384" spans="1:1">
      <c r="A384" s="39"/>
    </row>
    <row r="385" spans="1:1">
      <c r="A385" s="39"/>
    </row>
    <row r="386" spans="1:1">
      <c r="A386" s="39"/>
    </row>
    <row r="387" spans="1:1">
      <c r="A387" s="39"/>
    </row>
    <row r="388" spans="1:1">
      <c r="A388" s="39"/>
    </row>
    <row r="389" spans="1:1">
      <c r="A389" s="39"/>
    </row>
    <row r="390" spans="1:1">
      <c r="A390" s="39"/>
    </row>
    <row r="391" spans="1:1">
      <c r="A391" s="39"/>
    </row>
    <row r="392" spans="1:1">
      <c r="A392" s="39"/>
    </row>
    <row r="393" spans="1:1">
      <c r="A393" s="39"/>
    </row>
    <row r="394" spans="1:1">
      <c r="A394" s="39"/>
    </row>
    <row r="395" spans="1:1">
      <c r="A395" s="39"/>
    </row>
    <row r="396" spans="1:1">
      <c r="A396" s="39"/>
    </row>
    <row r="397" spans="1:1">
      <c r="A397" s="39"/>
    </row>
    <row r="398" spans="1:1">
      <c r="A398" s="39"/>
    </row>
    <row r="399" spans="1:1">
      <c r="A399" s="39"/>
    </row>
    <row r="400" spans="1:1">
      <c r="A400" s="39"/>
    </row>
    <row r="401" spans="1:1">
      <c r="A401" s="39"/>
    </row>
    <row r="402" spans="1:1">
      <c r="A402" s="39"/>
    </row>
    <row r="403" spans="1:1">
      <c r="A403" s="39"/>
    </row>
    <row r="404" spans="1:1">
      <c r="A404" s="39"/>
    </row>
    <row r="405" spans="1:1">
      <c r="A405" s="39"/>
    </row>
    <row r="406" spans="1:1">
      <c r="A406" s="39"/>
    </row>
    <row r="407" spans="1:1">
      <c r="A407" s="39"/>
    </row>
    <row r="408" spans="1:1">
      <c r="A408" s="39"/>
    </row>
    <row r="409" spans="1:1">
      <c r="A409" s="39"/>
    </row>
    <row r="410" spans="1:1">
      <c r="A410" s="39"/>
    </row>
    <row r="411" spans="1:1">
      <c r="A411" s="39"/>
    </row>
    <row r="412" spans="1:1">
      <c r="A412" s="39"/>
    </row>
    <row r="413" spans="1:1">
      <c r="A413" s="39"/>
    </row>
    <row r="414" spans="1:1">
      <c r="A414" s="39"/>
    </row>
    <row r="415" spans="1:1">
      <c r="A415" s="39"/>
    </row>
    <row r="416" spans="1:1">
      <c r="A416" s="39"/>
    </row>
    <row r="417" spans="1:1">
      <c r="A417" s="39"/>
    </row>
    <row r="418" spans="1:1">
      <c r="A418" s="39"/>
    </row>
    <row r="419" spans="1:1">
      <c r="A419" s="39"/>
    </row>
    <row r="420" spans="1:1">
      <c r="A420" s="39"/>
    </row>
    <row r="421" spans="1:1">
      <c r="A421" s="39"/>
    </row>
    <row r="422" spans="1:1">
      <c r="A422" s="39"/>
    </row>
    <row r="423" spans="1:1">
      <c r="A423" s="39"/>
    </row>
    <row r="424" spans="1:1">
      <c r="A424" s="39"/>
    </row>
    <row r="425" spans="1:1">
      <c r="A425" s="39"/>
    </row>
    <row r="426" spans="1:1">
      <c r="A426" s="39"/>
    </row>
    <row r="427" spans="1:1">
      <c r="A427" s="39"/>
    </row>
  </sheetData>
  <sheetProtection selectLockedCells="1" selectUnlockedCells="1"/>
  <mergeCells count="139">
    <mergeCell ref="A275:A282"/>
    <mergeCell ref="B275:B282"/>
    <mergeCell ref="C275:C282"/>
    <mergeCell ref="J275:J298"/>
    <mergeCell ref="K275:K298"/>
    <mergeCell ref="A283:A290"/>
    <mergeCell ref="B283:B290"/>
    <mergeCell ref="A291:A298"/>
    <mergeCell ref="B291:B298"/>
    <mergeCell ref="C291:C298"/>
    <mergeCell ref="A259:A266"/>
    <mergeCell ref="B259:B266"/>
    <mergeCell ref="C259:C266"/>
    <mergeCell ref="J259:J274"/>
    <mergeCell ref="K259:K274"/>
    <mergeCell ref="A267:A274"/>
    <mergeCell ref="B267:B274"/>
    <mergeCell ref="C267:C274"/>
    <mergeCell ref="C235:C242"/>
    <mergeCell ref="A243:A250"/>
    <mergeCell ref="B243:B250"/>
    <mergeCell ref="C243:C250"/>
    <mergeCell ref="A251:A258"/>
    <mergeCell ref="B251:B258"/>
    <mergeCell ref="C251:C258"/>
    <mergeCell ref="A219:A226"/>
    <mergeCell ref="B219:B226"/>
    <mergeCell ref="C219:C226"/>
    <mergeCell ref="J219:J258"/>
    <mergeCell ref="K219:K258"/>
    <mergeCell ref="A227:A234"/>
    <mergeCell ref="B227:B234"/>
    <mergeCell ref="C227:C234"/>
    <mergeCell ref="A235:A242"/>
    <mergeCell ref="B235:B242"/>
    <mergeCell ref="A195:A202"/>
    <mergeCell ref="B195:B202"/>
    <mergeCell ref="A203:A210"/>
    <mergeCell ref="B203:B210"/>
    <mergeCell ref="A211:A218"/>
    <mergeCell ref="B211:B218"/>
    <mergeCell ref="A179:A186"/>
    <mergeCell ref="B179:B186"/>
    <mergeCell ref="C179:C186"/>
    <mergeCell ref="A187:A194"/>
    <mergeCell ref="B187:B194"/>
    <mergeCell ref="C187:C194"/>
    <mergeCell ref="A123:A130"/>
    <mergeCell ref="B123:B130"/>
    <mergeCell ref="C123:C130"/>
    <mergeCell ref="J123:J194"/>
    <mergeCell ref="K123:K194"/>
    <mergeCell ref="A131:A138"/>
    <mergeCell ref="B131:B138"/>
    <mergeCell ref="C131:C138"/>
    <mergeCell ref="A139:A146"/>
    <mergeCell ref="B139:B146"/>
    <mergeCell ref="A163:A170"/>
    <mergeCell ref="B163:B170"/>
    <mergeCell ref="C163:C170"/>
    <mergeCell ref="A171:A178"/>
    <mergeCell ref="B171:B178"/>
    <mergeCell ref="C171:C178"/>
    <mergeCell ref="C139:C146"/>
    <mergeCell ref="A147:A154"/>
    <mergeCell ref="B147:B154"/>
    <mergeCell ref="C147:C154"/>
    <mergeCell ref="A155:A162"/>
    <mergeCell ref="B155:B162"/>
    <mergeCell ref="C155:C162"/>
    <mergeCell ref="K83:K90"/>
    <mergeCell ref="A91:A98"/>
    <mergeCell ref="B91:B98"/>
    <mergeCell ref="C91:C98"/>
    <mergeCell ref="J91:J106"/>
    <mergeCell ref="K91:K122"/>
    <mergeCell ref="A99:A106"/>
    <mergeCell ref="B99:B106"/>
    <mergeCell ref="C99:C106"/>
    <mergeCell ref="A107:A114"/>
    <mergeCell ref="B107:B114"/>
    <mergeCell ref="C107:C114"/>
    <mergeCell ref="J107:J114"/>
    <mergeCell ref="A115:A122"/>
    <mergeCell ref="B115:B122"/>
    <mergeCell ref="C115:C122"/>
    <mergeCell ref="J115:J122"/>
    <mergeCell ref="J83:J90"/>
    <mergeCell ref="A83:A90"/>
    <mergeCell ref="B83:B90"/>
    <mergeCell ref="C83:C90"/>
    <mergeCell ref="C51:C58"/>
    <mergeCell ref="A59:A66"/>
    <mergeCell ref="B59:B66"/>
    <mergeCell ref="C59:C66"/>
    <mergeCell ref="A67:A74"/>
    <mergeCell ref="B67:B74"/>
    <mergeCell ref="C67:C74"/>
    <mergeCell ref="B11:B18"/>
    <mergeCell ref="C11:C18"/>
    <mergeCell ref="J11:J18"/>
    <mergeCell ref="K11:K18"/>
    <mergeCell ref="A35:A42"/>
    <mergeCell ref="B35:B42"/>
    <mergeCell ref="C35:C42"/>
    <mergeCell ref="J35:J82"/>
    <mergeCell ref="K35:K82"/>
    <mergeCell ref="A43:A50"/>
    <mergeCell ref="B43:B50"/>
    <mergeCell ref="C43:C50"/>
    <mergeCell ref="A51:A58"/>
    <mergeCell ref="B51:B58"/>
    <mergeCell ref="A75:A82"/>
    <mergeCell ref="B75:B82"/>
    <mergeCell ref="C75:C82"/>
    <mergeCell ref="A300:K300"/>
    <mergeCell ref="I1:K1"/>
    <mergeCell ref="I2:K2"/>
    <mergeCell ref="A5:K5"/>
    <mergeCell ref="B6:D6"/>
    <mergeCell ref="G6:I6"/>
    <mergeCell ref="A7:A9"/>
    <mergeCell ref="B7:B9"/>
    <mergeCell ref="C7:C9"/>
    <mergeCell ref="D7:D9"/>
    <mergeCell ref="A19:A26"/>
    <mergeCell ref="B19:B26"/>
    <mergeCell ref="C19:C26"/>
    <mergeCell ref="J19:J34"/>
    <mergeCell ref="K19:K34"/>
    <mergeCell ref="A27:A34"/>
    <mergeCell ref="B27:B34"/>
    <mergeCell ref="C27:C34"/>
    <mergeCell ref="E7:I7"/>
    <mergeCell ref="J7:J9"/>
    <mergeCell ref="K7:K9"/>
    <mergeCell ref="E8:E9"/>
    <mergeCell ref="F8:I8"/>
    <mergeCell ref="A11:A18"/>
  </mergeCells>
  <printOptions horizontalCentered="1"/>
  <pageMargins left="0.78740157480314965" right="0.39370078740157483" top="1.1811023622047245" bottom="0.78740157480314965" header="0.78740157480314965" footer="0.31496062992125984"/>
  <pageSetup paperSize="9" scale="68" firstPageNumber="0" fitToHeight="0" orientation="landscape" horizontalDpi="300" verticalDpi="300" r:id="rId1"/>
  <headerFooter differentFirst="1">
    <oddHeader>&amp;C&amp;P</oddHeader>
  </headerFooter>
  <rowBreaks count="8" manualBreakCount="8">
    <brk id="18" max="10" man="1"/>
    <brk id="50" max="10" man="1"/>
    <brk id="82" max="10" man="1"/>
    <brk id="114" max="10" man="1"/>
    <brk id="146" max="10" man="1"/>
    <brk id="178" max="10" man="1"/>
    <brk id="234" max="10" man="1"/>
    <brk id="25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3"/>
  <sheetViews>
    <sheetView tabSelected="1" view="pageBreakPreview" zoomScale="75" zoomScaleNormal="70" zoomScaleSheetLayoutView="75" workbookViewId="0">
      <selection activeCell="C2" sqref="C2"/>
    </sheetView>
  </sheetViews>
  <sheetFormatPr defaultColWidth="8.7109375" defaultRowHeight="15"/>
  <cols>
    <col min="1" max="1" width="6.28515625" style="1" customWidth="1"/>
    <col min="2" max="2" width="57" style="1" customWidth="1"/>
    <col min="3" max="3" width="11" style="1" customWidth="1"/>
    <col min="4" max="4" width="14.42578125" style="1" customWidth="1"/>
    <col min="5" max="5" width="13.28515625" style="1" customWidth="1"/>
    <col min="6" max="8" width="13.85546875" style="1" customWidth="1"/>
    <col min="9" max="16384" width="8.7109375" style="1"/>
  </cols>
  <sheetData>
    <row r="1" spans="1:9" ht="87.75" customHeight="1">
      <c r="E1" s="56" t="s">
        <v>100</v>
      </c>
      <c r="F1" s="56"/>
      <c r="G1" s="56"/>
      <c r="H1" s="56"/>
    </row>
    <row r="2" spans="1:9" ht="170.25" customHeight="1">
      <c r="E2" s="56" t="s">
        <v>101</v>
      </c>
      <c r="F2" s="56"/>
      <c r="G2" s="56"/>
      <c r="H2" s="56"/>
    </row>
    <row r="4" spans="1:9" ht="50.25" customHeight="1">
      <c r="B4" s="90" t="s">
        <v>80</v>
      </c>
      <c r="C4" s="90"/>
      <c r="D4" s="90"/>
      <c r="E4" s="90"/>
      <c r="F4" s="90"/>
      <c r="G4" s="90"/>
      <c r="H4" s="90"/>
      <c r="I4" s="90"/>
    </row>
    <row r="5" spans="1:9" ht="12.75" customHeight="1">
      <c r="B5" s="58"/>
      <c r="C5" s="58"/>
      <c r="D5" s="6"/>
      <c r="E5" s="5"/>
      <c r="F5" s="58"/>
      <c r="G5" s="58"/>
      <c r="H5" s="58"/>
    </row>
    <row r="6" spans="1:9" ht="34.5" customHeight="1">
      <c r="A6" s="91" t="s">
        <v>1</v>
      </c>
      <c r="B6" s="60" t="s">
        <v>2</v>
      </c>
      <c r="C6" s="60" t="s">
        <v>4</v>
      </c>
      <c r="D6" s="68" t="s">
        <v>5</v>
      </c>
      <c r="E6" s="68"/>
      <c r="F6" s="68"/>
      <c r="G6" s="68"/>
      <c r="H6" s="68"/>
    </row>
    <row r="7" spans="1:9" ht="24.75" customHeight="1">
      <c r="A7" s="91"/>
      <c r="B7" s="60"/>
      <c r="C7" s="60"/>
      <c r="D7" s="61" t="s">
        <v>8</v>
      </c>
      <c r="E7" s="61" t="s">
        <v>9</v>
      </c>
      <c r="F7" s="61"/>
      <c r="G7" s="61"/>
      <c r="H7" s="61"/>
    </row>
    <row r="8" spans="1:9" ht="49.5" customHeight="1">
      <c r="A8" s="91"/>
      <c r="B8" s="60"/>
      <c r="C8" s="60"/>
      <c r="D8" s="61"/>
      <c r="E8" s="7" t="s">
        <v>10</v>
      </c>
      <c r="F8" s="7" t="s">
        <v>11</v>
      </c>
      <c r="G8" s="7" t="s">
        <v>12</v>
      </c>
      <c r="H8" s="7" t="s">
        <v>13</v>
      </c>
    </row>
    <row r="9" spans="1:9" ht="15.75">
      <c r="A9" s="40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</row>
    <row r="10" spans="1:9" ht="16.5" customHeight="1">
      <c r="A10" s="84"/>
      <c r="B10" s="67" t="s">
        <v>81</v>
      </c>
      <c r="C10" s="9" t="s">
        <v>15</v>
      </c>
      <c r="D10" s="17">
        <f>D11+D12+D13+D14+D15+D16+D17</f>
        <v>586420.6</v>
      </c>
      <c r="E10" s="17">
        <f>E11+E12+E13+E14+E15+E16+E17</f>
        <v>283.40000000000003</v>
      </c>
      <c r="F10" s="17">
        <f>F11+F12+F13+F14+F15+F16+F17</f>
        <v>31034.600000000002</v>
      </c>
      <c r="G10" s="17">
        <f>G11+G12+G13+G14+G15+G16+G17</f>
        <v>533967.19999999995</v>
      </c>
      <c r="H10" s="17">
        <f>H11+H12+H13+H14+H15+H16+H17</f>
        <v>21135.399999999998</v>
      </c>
    </row>
    <row r="11" spans="1:9" ht="15.75">
      <c r="A11" s="84"/>
      <c r="B11" s="67"/>
      <c r="C11" s="9">
        <v>2015</v>
      </c>
      <c r="D11" s="15">
        <f t="shared" ref="D11:D16" si="0">E11+F11+G11+H11</f>
        <v>74429.2</v>
      </c>
      <c r="E11" s="17">
        <f t="shared" ref="E11:H17" si="1">E19+E35+E123+E219+E259+E275+E299</f>
        <v>55</v>
      </c>
      <c r="F11" s="17">
        <f t="shared" si="1"/>
        <v>8624.4</v>
      </c>
      <c r="G11" s="17">
        <f t="shared" si="1"/>
        <v>59036.3</v>
      </c>
      <c r="H11" s="17">
        <f t="shared" si="1"/>
        <v>6713.5</v>
      </c>
    </row>
    <row r="12" spans="1:9" ht="15.75">
      <c r="A12" s="84"/>
      <c r="B12" s="67"/>
      <c r="C12" s="9">
        <v>2016</v>
      </c>
      <c r="D12" s="15">
        <f t="shared" si="0"/>
        <v>71364.600000000006</v>
      </c>
      <c r="E12" s="17">
        <f t="shared" si="1"/>
        <v>56</v>
      </c>
      <c r="F12" s="17">
        <f t="shared" si="1"/>
        <v>8441</v>
      </c>
      <c r="G12" s="17">
        <f t="shared" si="1"/>
        <v>61335.1</v>
      </c>
      <c r="H12" s="17">
        <f t="shared" si="1"/>
        <v>1532.5</v>
      </c>
    </row>
    <row r="13" spans="1:9" ht="15.75">
      <c r="A13" s="84"/>
      <c r="B13" s="67"/>
      <c r="C13" s="9">
        <v>2017</v>
      </c>
      <c r="D13" s="15">
        <f>E13+F13+G13+H13</f>
        <v>83969.3</v>
      </c>
      <c r="E13" s="17">
        <f t="shared" si="1"/>
        <v>60.8</v>
      </c>
      <c r="F13" s="17">
        <f t="shared" si="1"/>
        <v>7350.2999999999993</v>
      </c>
      <c r="G13" s="17">
        <f t="shared" si="1"/>
        <v>73579.399999999994</v>
      </c>
      <c r="H13" s="17">
        <f t="shared" si="1"/>
        <v>2978.8</v>
      </c>
    </row>
    <row r="14" spans="1:9" ht="17.25" customHeight="1">
      <c r="A14" s="84"/>
      <c r="B14" s="67"/>
      <c r="C14" s="16">
        <v>2018</v>
      </c>
      <c r="D14" s="15">
        <f t="shared" si="0"/>
        <v>86916.800000000003</v>
      </c>
      <c r="E14" s="17">
        <f t="shared" si="1"/>
        <v>55.8</v>
      </c>
      <c r="F14" s="17">
        <f t="shared" si="1"/>
        <v>4703.1000000000004</v>
      </c>
      <c r="G14" s="17">
        <f t="shared" si="1"/>
        <v>79377.100000000006</v>
      </c>
      <c r="H14" s="17">
        <f t="shared" si="1"/>
        <v>2780.8</v>
      </c>
    </row>
    <row r="15" spans="1:9" ht="16.5" customHeight="1">
      <c r="A15" s="84"/>
      <c r="B15" s="67"/>
      <c r="C15" s="16">
        <v>2019</v>
      </c>
      <c r="D15" s="15">
        <f t="shared" si="0"/>
        <v>94886.000000000015</v>
      </c>
      <c r="E15" s="17">
        <f t="shared" si="1"/>
        <v>55.8</v>
      </c>
      <c r="F15" s="17">
        <f t="shared" si="1"/>
        <v>1558.3</v>
      </c>
      <c r="G15" s="17">
        <f t="shared" si="1"/>
        <v>90895.3</v>
      </c>
      <c r="H15" s="17">
        <f t="shared" si="1"/>
        <v>2376.6</v>
      </c>
    </row>
    <row r="16" spans="1:9" ht="20.25" customHeight="1">
      <c r="A16" s="84"/>
      <c r="B16" s="67"/>
      <c r="C16" s="16">
        <v>2020</v>
      </c>
      <c r="D16" s="15">
        <f t="shared" si="0"/>
        <v>87422.5</v>
      </c>
      <c r="E16" s="17">
        <f t="shared" si="1"/>
        <v>0</v>
      </c>
      <c r="F16" s="17">
        <f t="shared" si="1"/>
        <v>173.9</v>
      </c>
      <c r="G16" s="17">
        <f t="shared" si="1"/>
        <v>84872</v>
      </c>
      <c r="H16" s="17">
        <f t="shared" si="1"/>
        <v>2376.6</v>
      </c>
    </row>
    <row r="17" spans="1:8" ht="15.75">
      <c r="A17" s="84"/>
      <c r="B17" s="67"/>
      <c r="C17" s="16">
        <v>2021</v>
      </c>
      <c r="D17" s="15">
        <f>E17+F17+G17+H17</f>
        <v>87432.200000000012</v>
      </c>
      <c r="E17" s="17">
        <f t="shared" si="1"/>
        <v>0</v>
      </c>
      <c r="F17" s="17">
        <f t="shared" si="1"/>
        <v>183.6</v>
      </c>
      <c r="G17" s="17">
        <f t="shared" si="1"/>
        <v>84872</v>
      </c>
      <c r="H17" s="17">
        <f t="shared" si="1"/>
        <v>2376.6</v>
      </c>
    </row>
    <row r="18" spans="1:8" ht="15" customHeight="1">
      <c r="A18" s="77">
        <v>1</v>
      </c>
      <c r="B18" s="67" t="s">
        <v>16</v>
      </c>
      <c r="C18" s="9" t="s">
        <v>15</v>
      </c>
      <c r="D18" s="15">
        <f>D19+D20+D21+D22+D23+D24+D25</f>
        <v>18179.099999999999</v>
      </c>
      <c r="E18" s="15">
        <f>E19+E20+E21+E22+E23+E24+E25</f>
        <v>0</v>
      </c>
      <c r="F18" s="15">
        <f>F19+F20+F21+F22+F23+F24+F25</f>
        <v>0</v>
      </c>
      <c r="G18" s="15">
        <f>G19+G20+G21+G22+G23+G24+G25</f>
        <v>18179.099999999999</v>
      </c>
      <c r="H18" s="15">
        <f>H19+H20+H21+H22+H23+H24+H25</f>
        <v>0</v>
      </c>
    </row>
    <row r="19" spans="1:8" ht="15.75">
      <c r="A19" s="77"/>
      <c r="B19" s="67"/>
      <c r="C19" s="9">
        <v>2015</v>
      </c>
      <c r="D19" s="15">
        <f t="shared" ref="D19:D73" si="2">E19+F19+G19+H19</f>
        <v>2630</v>
      </c>
      <c r="E19" s="15">
        <f t="shared" ref="E19:H25" si="3">E27</f>
        <v>0</v>
      </c>
      <c r="F19" s="15">
        <f t="shared" si="3"/>
        <v>0</v>
      </c>
      <c r="G19" s="15">
        <f t="shared" si="3"/>
        <v>2630</v>
      </c>
      <c r="H19" s="15">
        <f t="shared" si="3"/>
        <v>0</v>
      </c>
    </row>
    <row r="20" spans="1:8" ht="15.75">
      <c r="A20" s="77"/>
      <c r="B20" s="67"/>
      <c r="C20" s="9">
        <v>2016</v>
      </c>
      <c r="D20" s="15">
        <f t="shared" si="2"/>
        <v>2454</v>
      </c>
      <c r="E20" s="15">
        <f t="shared" si="3"/>
        <v>0</v>
      </c>
      <c r="F20" s="15">
        <f t="shared" si="3"/>
        <v>0</v>
      </c>
      <c r="G20" s="15">
        <f t="shared" si="3"/>
        <v>2454</v>
      </c>
      <c r="H20" s="15">
        <f t="shared" si="3"/>
        <v>0</v>
      </c>
    </row>
    <row r="21" spans="1:8" ht="15.75">
      <c r="A21" s="77"/>
      <c r="B21" s="67"/>
      <c r="C21" s="9">
        <v>2017</v>
      </c>
      <c r="D21" s="15">
        <f t="shared" si="2"/>
        <v>2436</v>
      </c>
      <c r="E21" s="15">
        <f t="shared" si="3"/>
        <v>0</v>
      </c>
      <c r="F21" s="15">
        <f t="shared" si="3"/>
        <v>0</v>
      </c>
      <c r="G21" s="15">
        <f t="shared" si="3"/>
        <v>2436</v>
      </c>
      <c r="H21" s="15">
        <f t="shared" si="3"/>
        <v>0</v>
      </c>
    </row>
    <row r="22" spans="1:8" ht="15.75">
      <c r="A22" s="77"/>
      <c r="B22" s="67"/>
      <c r="C22" s="16">
        <v>2018</v>
      </c>
      <c r="D22" s="15">
        <f t="shared" si="2"/>
        <v>2631.1</v>
      </c>
      <c r="E22" s="15">
        <f t="shared" si="3"/>
        <v>0</v>
      </c>
      <c r="F22" s="15">
        <f t="shared" si="3"/>
        <v>0</v>
      </c>
      <c r="G22" s="15">
        <f t="shared" si="3"/>
        <v>2631.1</v>
      </c>
      <c r="H22" s="15">
        <f t="shared" si="3"/>
        <v>0</v>
      </c>
    </row>
    <row r="23" spans="1:8" ht="15.75" customHeight="1">
      <c r="A23" s="77"/>
      <c r="B23" s="67"/>
      <c r="C23" s="16">
        <v>2019</v>
      </c>
      <c r="D23" s="15">
        <f t="shared" si="2"/>
        <v>2748</v>
      </c>
      <c r="E23" s="15">
        <f t="shared" si="3"/>
        <v>0</v>
      </c>
      <c r="F23" s="15">
        <f t="shared" si="3"/>
        <v>0</v>
      </c>
      <c r="G23" s="15">
        <f t="shared" si="3"/>
        <v>2748</v>
      </c>
      <c r="H23" s="15">
        <f t="shared" si="3"/>
        <v>0</v>
      </c>
    </row>
    <row r="24" spans="1:8" ht="15.75">
      <c r="A24" s="77"/>
      <c r="B24" s="67"/>
      <c r="C24" s="16">
        <v>2020</v>
      </c>
      <c r="D24" s="15">
        <f t="shared" si="2"/>
        <v>2640</v>
      </c>
      <c r="E24" s="15">
        <f t="shared" si="3"/>
        <v>0</v>
      </c>
      <c r="F24" s="15">
        <f t="shared" si="3"/>
        <v>0</v>
      </c>
      <c r="G24" s="15">
        <f t="shared" si="3"/>
        <v>2640</v>
      </c>
      <c r="H24" s="15">
        <f t="shared" si="3"/>
        <v>0</v>
      </c>
    </row>
    <row r="25" spans="1:8" ht="15.75">
      <c r="A25" s="77"/>
      <c r="B25" s="67"/>
      <c r="C25" s="16">
        <v>2021</v>
      </c>
      <c r="D25" s="15">
        <f t="shared" si="2"/>
        <v>2640</v>
      </c>
      <c r="E25" s="15">
        <f t="shared" si="3"/>
        <v>0</v>
      </c>
      <c r="F25" s="15">
        <f t="shared" si="3"/>
        <v>0</v>
      </c>
      <c r="G25" s="15">
        <f t="shared" si="3"/>
        <v>2640</v>
      </c>
      <c r="H25" s="15">
        <f t="shared" si="3"/>
        <v>0</v>
      </c>
    </row>
    <row r="26" spans="1:8" ht="12.75" hidden="1" customHeight="1">
      <c r="A26" s="88" t="s">
        <v>18</v>
      </c>
      <c r="B26" s="67" t="s">
        <v>19</v>
      </c>
      <c r="C26" s="9" t="s">
        <v>15</v>
      </c>
      <c r="D26" s="15">
        <f>D27+D28+D29+D30+D31+D32+D33</f>
        <v>18179.099999999999</v>
      </c>
      <c r="E26" s="15">
        <f>E27+E28+E29+E30+E31+E32+E33</f>
        <v>0</v>
      </c>
      <c r="F26" s="15">
        <f>F27+F28+F29+F30+F31+F32+F33</f>
        <v>0</v>
      </c>
      <c r="G26" s="15">
        <f>G27+G28+G29+G30+G31+G32+G33</f>
        <v>18179.099999999999</v>
      </c>
      <c r="H26" s="15">
        <f>H27+H28+H29+H30+H31+H32+H33</f>
        <v>0</v>
      </c>
    </row>
    <row r="27" spans="1:8" ht="15.75" hidden="1">
      <c r="A27" s="88"/>
      <c r="B27" s="67"/>
      <c r="C27" s="9">
        <v>2015</v>
      </c>
      <c r="D27" s="15">
        <f t="shared" si="2"/>
        <v>2630</v>
      </c>
      <c r="E27" s="15">
        <v>0</v>
      </c>
      <c r="F27" s="15">
        <v>0</v>
      </c>
      <c r="G27" s="15">
        <v>2630</v>
      </c>
      <c r="H27" s="15">
        <v>0</v>
      </c>
    </row>
    <row r="28" spans="1:8" ht="15.75" hidden="1">
      <c r="A28" s="88"/>
      <c r="B28" s="67"/>
      <c r="C28" s="9">
        <v>2016</v>
      </c>
      <c r="D28" s="15">
        <f t="shared" si="2"/>
        <v>2454</v>
      </c>
      <c r="E28" s="15">
        <v>0</v>
      </c>
      <c r="F28" s="15">
        <v>0</v>
      </c>
      <c r="G28" s="15">
        <v>2454</v>
      </c>
      <c r="H28" s="15">
        <v>0</v>
      </c>
    </row>
    <row r="29" spans="1:8" ht="15.75" hidden="1">
      <c r="A29" s="88"/>
      <c r="B29" s="67"/>
      <c r="C29" s="9">
        <v>2017</v>
      </c>
      <c r="D29" s="15">
        <f t="shared" si="2"/>
        <v>2436</v>
      </c>
      <c r="E29" s="15">
        <v>0</v>
      </c>
      <c r="F29" s="15">
        <v>0</v>
      </c>
      <c r="G29" s="15">
        <v>2436</v>
      </c>
      <c r="H29" s="15">
        <v>0</v>
      </c>
    </row>
    <row r="30" spans="1:8" ht="15.75" hidden="1">
      <c r="A30" s="88"/>
      <c r="B30" s="67"/>
      <c r="C30" s="16">
        <v>2018</v>
      </c>
      <c r="D30" s="15">
        <f t="shared" si="2"/>
        <v>2631.1</v>
      </c>
      <c r="E30" s="15">
        <v>0</v>
      </c>
      <c r="F30" s="15">
        <v>0</v>
      </c>
      <c r="G30" s="15">
        <v>2631.1</v>
      </c>
      <c r="H30" s="15">
        <v>0</v>
      </c>
    </row>
    <row r="31" spans="1:8" ht="15.75" hidden="1" customHeight="1">
      <c r="A31" s="88"/>
      <c r="B31" s="67"/>
      <c r="C31" s="16">
        <v>2019</v>
      </c>
      <c r="D31" s="15">
        <f t="shared" si="2"/>
        <v>2748</v>
      </c>
      <c r="E31" s="15">
        <v>0</v>
      </c>
      <c r="F31" s="15">
        <v>0</v>
      </c>
      <c r="G31" s="15">
        <f>2730+18</f>
        <v>2748</v>
      </c>
      <c r="H31" s="15">
        <v>0</v>
      </c>
    </row>
    <row r="32" spans="1:8" ht="15.75" hidden="1">
      <c r="A32" s="88"/>
      <c r="B32" s="67"/>
      <c r="C32" s="16">
        <v>2020</v>
      </c>
      <c r="D32" s="15">
        <f t="shared" si="2"/>
        <v>2640</v>
      </c>
      <c r="E32" s="17">
        <v>0</v>
      </c>
      <c r="F32" s="17">
        <v>0</v>
      </c>
      <c r="G32" s="15">
        <v>2640</v>
      </c>
      <c r="H32" s="15">
        <v>0</v>
      </c>
    </row>
    <row r="33" spans="1:8" ht="15.75" hidden="1">
      <c r="A33" s="88"/>
      <c r="B33" s="67"/>
      <c r="C33" s="16">
        <v>2021</v>
      </c>
      <c r="D33" s="15">
        <f t="shared" si="2"/>
        <v>2640</v>
      </c>
      <c r="E33" s="15">
        <v>0</v>
      </c>
      <c r="F33" s="15">
        <v>0</v>
      </c>
      <c r="G33" s="15">
        <v>2640</v>
      </c>
      <c r="H33" s="15"/>
    </row>
    <row r="34" spans="1:8" ht="16.5" customHeight="1">
      <c r="A34" s="86">
        <v>2</v>
      </c>
      <c r="B34" s="78" t="s">
        <v>20</v>
      </c>
      <c r="C34" s="9" t="s">
        <v>15</v>
      </c>
      <c r="D34" s="15">
        <f>D35+D36+D37+D38+D39+D40+D41</f>
        <v>430509.5</v>
      </c>
      <c r="E34" s="15">
        <f>E35+E36+E37+E38+E39+E40+E41</f>
        <v>0</v>
      </c>
      <c r="F34" s="15">
        <f>F35+F36+F37+F38+F39+F40+F41</f>
        <v>21240</v>
      </c>
      <c r="G34" s="15">
        <f>G35+G36+G37+G38+G39+G40+G41</f>
        <v>388905.5</v>
      </c>
      <c r="H34" s="15">
        <f>H35+H36+H37+H38+H39+H40+H41</f>
        <v>20364</v>
      </c>
    </row>
    <row r="35" spans="1:8" ht="15.75">
      <c r="A35" s="86"/>
      <c r="B35" s="78"/>
      <c r="C35" s="9">
        <v>2015</v>
      </c>
      <c r="D35" s="15">
        <f t="shared" si="2"/>
        <v>54595.8</v>
      </c>
      <c r="E35" s="15">
        <f>E43+E67+E75+E83+E91+E99+E107</f>
        <v>0</v>
      </c>
      <c r="F35" s="15">
        <f t="shared" ref="F35:H38" si="4">F43+F67+F75+F83+F91+F99+F107</f>
        <v>7185.1</v>
      </c>
      <c r="G35" s="15">
        <f t="shared" si="4"/>
        <v>41087.9</v>
      </c>
      <c r="H35" s="15">
        <f t="shared" si="4"/>
        <v>6322.8</v>
      </c>
    </row>
    <row r="36" spans="1:8" ht="15.75">
      <c r="A36" s="86"/>
      <c r="B36" s="78"/>
      <c r="C36" s="9">
        <v>2016</v>
      </c>
      <c r="D36" s="15">
        <f t="shared" si="2"/>
        <v>52064.800000000003</v>
      </c>
      <c r="E36" s="15">
        <f>E44+E68+E76+E84+E92+E100+E108</f>
        <v>0</v>
      </c>
      <c r="F36" s="15">
        <f t="shared" si="4"/>
        <v>7327.5</v>
      </c>
      <c r="G36" s="15">
        <f t="shared" si="4"/>
        <v>43585.5</v>
      </c>
      <c r="H36" s="15">
        <f t="shared" si="4"/>
        <v>1151.8</v>
      </c>
    </row>
    <row r="37" spans="1:8" ht="15.75">
      <c r="A37" s="86"/>
      <c r="B37" s="78"/>
      <c r="C37" s="9">
        <v>2017</v>
      </c>
      <c r="D37" s="15">
        <f t="shared" si="2"/>
        <v>62972.100000000006</v>
      </c>
      <c r="E37" s="15">
        <f>E45+E69+E77+E85+E93+E101+E109</f>
        <v>0</v>
      </c>
      <c r="F37" s="15">
        <f t="shared" si="4"/>
        <v>5150</v>
      </c>
      <c r="G37" s="15">
        <f t="shared" si="4"/>
        <v>54843.3</v>
      </c>
      <c r="H37" s="15">
        <f t="shared" si="4"/>
        <v>2978.8</v>
      </c>
    </row>
    <row r="38" spans="1:8" ht="15.75">
      <c r="A38" s="86"/>
      <c r="B38" s="78"/>
      <c r="C38" s="16">
        <v>2018</v>
      </c>
      <c r="D38" s="15">
        <f t="shared" si="2"/>
        <v>63681.9</v>
      </c>
      <c r="E38" s="15">
        <f>E46+E70+E78+E86+E94+E102+E110</f>
        <v>0</v>
      </c>
      <c r="F38" s="15">
        <f t="shared" si="4"/>
        <v>1055.2</v>
      </c>
      <c r="G38" s="15">
        <f t="shared" si="4"/>
        <v>59845.9</v>
      </c>
      <c r="H38" s="15">
        <f t="shared" si="4"/>
        <v>2780.8</v>
      </c>
    </row>
    <row r="39" spans="1:8" ht="15.75" customHeight="1">
      <c r="A39" s="86"/>
      <c r="B39" s="78"/>
      <c r="C39" s="16">
        <v>2019</v>
      </c>
      <c r="D39" s="15">
        <f t="shared" si="2"/>
        <v>67454.2</v>
      </c>
      <c r="E39" s="15">
        <f>E47+E71+E79+E87+E95+E103+E111+E119</f>
        <v>0</v>
      </c>
      <c r="F39" s="15">
        <f>F47+F71+F79+F87+F95+F103+F111+F119</f>
        <v>164.7</v>
      </c>
      <c r="G39" s="15">
        <f>G47+G71+G79+G87+G95+G103+G111+G119</f>
        <v>64912.9</v>
      </c>
      <c r="H39" s="15">
        <f>H47+H71+H79+H87+H95+H103+H111+H119</f>
        <v>2376.6</v>
      </c>
    </row>
    <row r="40" spans="1:8" ht="15.75">
      <c r="A40" s="86"/>
      <c r="B40" s="78"/>
      <c r="C40" s="16">
        <v>2020</v>
      </c>
      <c r="D40" s="15">
        <f t="shared" si="2"/>
        <v>64865.5</v>
      </c>
      <c r="E40" s="15">
        <f>E48+E72+E80+E88+E96+E104</f>
        <v>0</v>
      </c>
      <c r="F40" s="15">
        <f>F48+F72+F80+F88+F96+F104</f>
        <v>173.9</v>
      </c>
      <c r="G40" s="15">
        <f>G48+G72+G80+G88+G96+G104</f>
        <v>62315</v>
      </c>
      <c r="H40" s="15">
        <f>H48+H72+H80+H88+H96+H104</f>
        <v>2376.6</v>
      </c>
    </row>
    <row r="41" spans="1:8" ht="15.75">
      <c r="A41" s="86"/>
      <c r="B41" s="78"/>
      <c r="C41" s="16">
        <v>2021</v>
      </c>
      <c r="D41" s="15">
        <f t="shared" si="2"/>
        <v>64875.199999999997</v>
      </c>
      <c r="E41" s="15">
        <f>E49+E73+E81+E89+E97+E105+E113</f>
        <v>0</v>
      </c>
      <c r="F41" s="15">
        <f>F49+F73+F81+F89+F97+F105+F113</f>
        <v>183.6</v>
      </c>
      <c r="G41" s="15">
        <f>G49+G73+G81+G89+G97+G105+G113</f>
        <v>62315</v>
      </c>
      <c r="H41" s="15">
        <f>H49+H73+H81+H89+H97+H105+H113</f>
        <v>2376.6</v>
      </c>
    </row>
    <row r="42" spans="1:8" ht="12.75" hidden="1" customHeight="1">
      <c r="A42" s="77" t="s">
        <v>22</v>
      </c>
      <c r="B42" s="78" t="s">
        <v>23</v>
      </c>
      <c r="C42" s="9" t="s">
        <v>15</v>
      </c>
      <c r="D42" s="15">
        <f>D43+D44+D45+D46+D47+D48+D49</f>
        <v>421851.39999999997</v>
      </c>
      <c r="E42" s="15">
        <f>E43+E44+E45+E46+E47+E48+E49</f>
        <v>0</v>
      </c>
      <c r="F42" s="15">
        <f>F43+F44+F45+F46+F47+F48+F49</f>
        <v>14223.2</v>
      </c>
      <c r="G42" s="15">
        <f>G43+G44+G45+G46+G47+G48+G49</f>
        <v>387264.2</v>
      </c>
      <c r="H42" s="15">
        <f>H43+H44+H45+H46+H47+H48+H49</f>
        <v>20364</v>
      </c>
    </row>
    <row r="43" spans="1:8" ht="15.75" hidden="1">
      <c r="A43" s="77"/>
      <c r="B43" s="78"/>
      <c r="C43" s="9">
        <v>2015</v>
      </c>
      <c r="D43" s="15">
        <f t="shared" si="2"/>
        <v>54512.3</v>
      </c>
      <c r="E43" s="15">
        <f t="shared" ref="E43:H49" si="5">E51+E59</f>
        <v>0</v>
      </c>
      <c r="F43" s="15">
        <f t="shared" si="5"/>
        <v>7111.6</v>
      </c>
      <c r="G43" s="15">
        <f t="shared" si="5"/>
        <v>41077.9</v>
      </c>
      <c r="H43" s="15">
        <f t="shared" si="5"/>
        <v>6322.8</v>
      </c>
    </row>
    <row r="44" spans="1:8" ht="15.75" hidden="1">
      <c r="A44" s="77"/>
      <c r="B44" s="78"/>
      <c r="C44" s="9">
        <v>2016</v>
      </c>
      <c r="D44" s="15">
        <f t="shared" si="2"/>
        <v>51835.9</v>
      </c>
      <c r="E44" s="15">
        <f t="shared" si="5"/>
        <v>0</v>
      </c>
      <c r="F44" s="15">
        <f t="shared" si="5"/>
        <v>7111.6</v>
      </c>
      <c r="G44" s="15">
        <f t="shared" si="5"/>
        <v>43572.5</v>
      </c>
      <c r="H44" s="15">
        <f t="shared" si="5"/>
        <v>1151.8</v>
      </c>
    </row>
    <row r="45" spans="1:8" ht="15.75" hidden="1">
      <c r="A45" s="77"/>
      <c r="B45" s="78"/>
      <c r="C45" s="9">
        <v>2017</v>
      </c>
      <c r="D45" s="15">
        <f t="shared" si="2"/>
        <v>56763.8</v>
      </c>
      <c r="E45" s="15">
        <f t="shared" si="5"/>
        <v>0</v>
      </c>
      <c r="F45" s="15">
        <f t="shared" si="5"/>
        <v>0</v>
      </c>
      <c r="G45" s="15">
        <f t="shared" si="5"/>
        <v>53785</v>
      </c>
      <c r="H45" s="15">
        <f t="shared" si="5"/>
        <v>2978.8</v>
      </c>
    </row>
    <row r="46" spans="1:8" ht="15.75" hidden="1">
      <c r="A46" s="77"/>
      <c r="B46" s="78"/>
      <c r="C46" s="16">
        <v>2018</v>
      </c>
      <c r="D46" s="15">
        <f t="shared" si="2"/>
        <v>62211.700000000004</v>
      </c>
      <c r="E46" s="15">
        <f t="shared" si="5"/>
        <v>0</v>
      </c>
      <c r="F46" s="15">
        <f t="shared" si="5"/>
        <v>0</v>
      </c>
      <c r="G46" s="15">
        <f t="shared" si="5"/>
        <v>59430.9</v>
      </c>
      <c r="H46" s="15">
        <f t="shared" si="5"/>
        <v>2780.8</v>
      </c>
    </row>
    <row r="47" spans="1:8" ht="15.75" hidden="1" customHeight="1">
      <c r="A47" s="77"/>
      <c r="B47" s="78"/>
      <c r="C47" s="16">
        <v>2019</v>
      </c>
      <c r="D47" s="15">
        <f t="shared" si="2"/>
        <v>67174.5</v>
      </c>
      <c r="E47" s="15">
        <f t="shared" si="5"/>
        <v>0</v>
      </c>
      <c r="F47" s="15">
        <f t="shared" si="5"/>
        <v>0</v>
      </c>
      <c r="G47" s="15">
        <f t="shared" si="5"/>
        <v>64797.9</v>
      </c>
      <c r="H47" s="15">
        <f t="shared" si="5"/>
        <v>2376.6</v>
      </c>
    </row>
    <row r="48" spans="1:8" ht="15.75" hidden="1">
      <c r="A48" s="77"/>
      <c r="B48" s="78"/>
      <c r="C48" s="16">
        <v>2020</v>
      </c>
      <c r="D48" s="15">
        <f t="shared" si="2"/>
        <v>64676.6</v>
      </c>
      <c r="E48" s="17">
        <f t="shared" si="5"/>
        <v>0</v>
      </c>
      <c r="F48" s="17">
        <f t="shared" si="5"/>
        <v>0</v>
      </c>
      <c r="G48" s="17">
        <f t="shared" si="5"/>
        <v>62300</v>
      </c>
      <c r="H48" s="17">
        <f t="shared" si="5"/>
        <v>2376.6</v>
      </c>
    </row>
    <row r="49" spans="1:8" ht="15.75" hidden="1">
      <c r="A49" s="77"/>
      <c r="B49" s="78"/>
      <c r="C49" s="16">
        <v>2021</v>
      </c>
      <c r="D49" s="15">
        <f>E49+F49+G49+H49</f>
        <v>64676.6</v>
      </c>
      <c r="E49" s="15">
        <f t="shared" si="5"/>
        <v>0</v>
      </c>
      <c r="F49" s="15">
        <f t="shared" si="5"/>
        <v>0</v>
      </c>
      <c r="G49" s="15">
        <f t="shared" si="5"/>
        <v>62300</v>
      </c>
      <c r="H49" s="15">
        <f t="shared" si="5"/>
        <v>2376.6</v>
      </c>
    </row>
    <row r="50" spans="1:8" ht="12.75" hidden="1" customHeight="1">
      <c r="A50" s="77" t="s">
        <v>24</v>
      </c>
      <c r="B50" s="78" t="s">
        <v>25</v>
      </c>
      <c r="C50" s="9" t="s">
        <v>15</v>
      </c>
      <c r="D50" s="15">
        <f t="shared" ref="D50:D57" si="6">E50+F50+G50+H50</f>
        <v>18907.300000000003</v>
      </c>
      <c r="E50" s="15">
        <f>SUM(E51:E57)</f>
        <v>0</v>
      </c>
      <c r="F50" s="15">
        <f>SUM(F51:F57)</f>
        <v>14223.2</v>
      </c>
      <c r="G50" s="15">
        <f>SUM(G51:G57)</f>
        <v>4684.1000000000004</v>
      </c>
      <c r="H50" s="15">
        <f>SUM(H51:H57)</f>
        <v>0</v>
      </c>
    </row>
    <row r="51" spans="1:8" ht="15.75" hidden="1">
      <c r="A51" s="77"/>
      <c r="B51" s="78"/>
      <c r="C51" s="9">
        <v>2015</v>
      </c>
      <c r="D51" s="15">
        <f t="shared" si="6"/>
        <v>7485.9000000000005</v>
      </c>
      <c r="E51" s="15">
        <v>0</v>
      </c>
      <c r="F51" s="15">
        <v>7111.6</v>
      </c>
      <c r="G51" s="15">
        <v>374.3</v>
      </c>
      <c r="H51" s="15">
        <v>0</v>
      </c>
    </row>
    <row r="52" spans="1:8" ht="15.75" hidden="1">
      <c r="A52" s="77"/>
      <c r="B52" s="78"/>
      <c r="C52" s="9">
        <v>2016</v>
      </c>
      <c r="D52" s="15">
        <f t="shared" si="6"/>
        <v>11421.400000000001</v>
      </c>
      <c r="E52" s="15">
        <v>0</v>
      </c>
      <c r="F52" s="15">
        <v>7111.6</v>
      </c>
      <c r="G52" s="15">
        <v>4309.8</v>
      </c>
      <c r="H52" s="15">
        <v>0</v>
      </c>
    </row>
    <row r="53" spans="1:8" ht="15.75" hidden="1">
      <c r="A53" s="77"/>
      <c r="B53" s="78"/>
      <c r="C53" s="9">
        <v>2017</v>
      </c>
      <c r="D53" s="15">
        <f t="shared" si="6"/>
        <v>0</v>
      </c>
      <c r="E53" s="15">
        <v>0</v>
      </c>
      <c r="F53" s="15">
        <v>0</v>
      </c>
      <c r="G53" s="15">
        <v>0</v>
      </c>
      <c r="H53" s="15">
        <v>0</v>
      </c>
    </row>
    <row r="54" spans="1:8" ht="15.75" hidden="1">
      <c r="A54" s="77"/>
      <c r="B54" s="78"/>
      <c r="C54" s="16">
        <v>2018</v>
      </c>
      <c r="D54" s="15">
        <f t="shared" si="6"/>
        <v>0</v>
      </c>
      <c r="E54" s="15">
        <v>0</v>
      </c>
      <c r="F54" s="15">
        <v>0</v>
      </c>
      <c r="G54" s="15">
        <v>0</v>
      </c>
      <c r="H54" s="15">
        <v>0</v>
      </c>
    </row>
    <row r="55" spans="1:8" ht="15.75" hidden="1">
      <c r="A55" s="77"/>
      <c r="B55" s="78"/>
      <c r="C55" s="16">
        <v>2019</v>
      </c>
      <c r="D55" s="15">
        <f t="shared" si="6"/>
        <v>0</v>
      </c>
      <c r="E55" s="15">
        <v>0</v>
      </c>
      <c r="F55" s="15">
        <v>0</v>
      </c>
      <c r="G55" s="15">
        <v>0</v>
      </c>
      <c r="H55" s="15">
        <v>0</v>
      </c>
    </row>
    <row r="56" spans="1:8" ht="15.75" hidden="1">
      <c r="A56" s="77"/>
      <c r="B56" s="78"/>
      <c r="C56" s="16">
        <v>2020</v>
      </c>
      <c r="D56" s="15">
        <f t="shared" si="6"/>
        <v>0</v>
      </c>
      <c r="E56" s="15">
        <v>0</v>
      </c>
      <c r="F56" s="15">
        <v>0</v>
      </c>
      <c r="G56" s="15">
        <v>0</v>
      </c>
      <c r="H56" s="15">
        <v>0</v>
      </c>
    </row>
    <row r="57" spans="1:8" ht="15.75" hidden="1">
      <c r="A57" s="77"/>
      <c r="B57" s="78"/>
      <c r="C57" s="16">
        <v>2021</v>
      </c>
      <c r="D57" s="15">
        <f t="shared" si="6"/>
        <v>0</v>
      </c>
      <c r="E57" s="15">
        <v>0</v>
      </c>
      <c r="F57" s="15">
        <v>0</v>
      </c>
      <c r="G57" s="15">
        <v>0</v>
      </c>
      <c r="H57" s="15">
        <v>0</v>
      </c>
    </row>
    <row r="58" spans="1:8" ht="12.75" hidden="1" customHeight="1">
      <c r="A58" s="77" t="s">
        <v>26</v>
      </c>
      <c r="B58" s="78" t="s">
        <v>82</v>
      </c>
      <c r="C58" s="9" t="s">
        <v>15</v>
      </c>
      <c r="D58" s="15">
        <f>D59+D60+D61+D62+D63+D64+D65</f>
        <v>402944.1</v>
      </c>
      <c r="E58" s="15">
        <f>E59+E60+E61+E62+E63+E64+E65</f>
        <v>0</v>
      </c>
      <c r="F58" s="15">
        <f>F59+F60+F61+F62+F63+F64+F65</f>
        <v>0</v>
      </c>
      <c r="G58" s="15">
        <f>G59+G60+G61+G62+G63+G64+G65</f>
        <v>382580.1</v>
      </c>
      <c r="H58" s="15">
        <f>H59+H60+H61+H62+H63+H64+H65</f>
        <v>20364</v>
      </c>
    </row>
    <row r="59" spans="1:8" ht="15.75" hidden="1">
      <c r="A59" s="77"/>
      <c r="B59" s="78"/>
      <c r="C59" s="9">
        <v>2015</v>
      </c>
      <c r="D59" s="15">
        <f t="shared" ref="D59:D65" si="7">E59+F59+G59+H59</f>
        <v>47026.400000000001</v>
      </c>
      <c r="E59" s="15">
        <v>0</v>
      </c>
      <c r="F59" s="15">
        <v>0</v>
      </c>
      <c r="G59" s="15">
        <v>40703.599999999999</v>
      </c>
      <c r="H59" s="15">
        <v>6322.8</v>
      </c>
    </row>
    <row r="60" spans="1:8" ht="15.75" hidden="1">
      <c r="A60" s="77"/>
      <c r="B60" s="78"/>
      <c r="C60" s="9">
        <v>2016</v>
      </c>
      <c r="D60" s="15">
        <f t="shared" si="7"/>
        <v>40414.5</v>
      </c>
      <c r="E60" s="15">
        <v>0</v>
      </c>
      <c r="F60" s="15">
        <v>0</v>
      </c>
      <c r="G60" s="15">
        <v>39262.699999999997</v>
      </c>
      <c r="H60" s="15">
        <v>1151.8</v>
      </c>
    </row>
    <row r="61" spans="1:8" ht="15.75" hidden="1">
      <c r="A61" s="77"/>
      <c r="B61" s="78"/>
      <c r="C61" s="9">
        <v>2017</v>
      </c>
      <c r="D61" s="15">
        <f t="shared" si="7"/>
        <v>56763.8</v>
      </c>
      <c r="E61" s="15">
        <v>0</v>
      </c>
      <c r="F61" s="15">
        <v>0</v>
      </c>
      <c r="G61" s="15">
        <v>53785</v>
      </c>
      <c r="H61" s="15">
        <v>2978.8</v>
      </c>
    </row>
    <row r="62" spans="1:8" ht="15.75" hidden="1">
      <c r="A62" s="77"/>
      <c r="B62" s="78"/>
      <c r="C62" s="16">
        <v>2018</v>
      </c>
      <c r="D62" s="15">
        <f t="shared" si="7"/>
        <v>62211.700000000004</v>
      </c>
      <c r="E62" s="15">
        <v>0</v>
      </c>
      <c r="F62" s="15">
        <v>0</v>
      </c>
      <c r="G62" s="15">
        <v>59430.9</v>
      </c>
      <c r="H62" s="15">
        <v>2780.8</v>
      </c>
    </row>
    <row r="63" spans="1:8" ht="15.75" hidden="1" customHeight="1">
      <c r="A63" s="77"/>
      <c r="B63" s="78"/>
      <c r="C63" s="16">
        <v>2019</v>
      </c>
      <c r="D63" s="15">
        <f t="shared" si="7"/>
        <v>67174.5</v>
      </c>
      <c r="E63" s="15">
        <v>0</v>
      </c>
      <c r="F63" s="15">
        <v>0</v>
      </c>
      <c r="G63" s="15">
        <f>63717.9+500+200+380</f>
        <v>64797.9</v>
      </c>
      <c r="H63" s="15">
        <v>2376.6</v>
      </c>
    </row>
    <row r="64" spans="1:8" ht="15.75" hidden="1">
      <c r="A64" s="77"/>
      <c r="B64" s="78"/>
      <c r="C64" s="16">
        <v>2020</v>
      </c>
      <c r="D64" s="15">
        <f t="shared" si="7"/>
        <v>64676.6</v>
      </c>
      <c r="E64" s="17">
        <v>0</v>
      </c>
      <c r="F64" s="17">
        <v>0</v>
      </c>
      <c r="G64" s="15">
        <v>62300</v>
      </c>
      <c r="H64" s="15">
        <v>2376.6</v>
      </c>
    </row>
    <row r="65" spans="1:8" ht="15.75" hidden="1">
      <c r="A65" s="77"/>
      <c r="B65" s="78"/>
      <c r="C65" s="16">
        <v>2021</v>
      </c>
      <c r="D65" s="15">
        <f t="shared" si="7"/>
        <v>64676.6</v>
      </c>
      <c r="E65" s="15">
        <v>0</v>
      </c>
      <c r="F65" s="15">
        <v>0</v>
      </c>
      <c r="G65" s="15">
        <v>62300</v>
      </c>
      <c r="H65" s="15">
        <v>2376.6</v>
      </c>
    </row>
    <row r="66" spans="1:8" ht="12.75" hidden="1" customHeight="1">
      <c r="A66" s="77" t="s">
        <v>27</v>
      </c>
      <c r="B66" s="78" t="s">
        <v>83</v>
      </c>
      <c r="C66" s="9" t="s">
        <v>15</v>
      </c>
      <c r="D66" s="15">
        <f>D67+D68+D69+D70+D71+D72+D73</f>
        <v>1117.5999999999999</v>
      </c>
      <c r="E66" s="15">
        <f>E67+E68+E69+E70+E71+E72+E73</f>
        <v>0</v>
      </c>
      <c r="F66" s="15">
        <f>F67+F68+F69+F70+F71+F72+F73</f>
        <v>1117.5999999999999</v>
      </c>
      <c r="G66" s="15">
        <f>G67+G68+G69+G70+G71+G72+G73</f>
        <v>0</v>
      </c>
      <c r="H66" s="15">
        <f>H67+H68+H69+H70+H71+H72+H73</f>
        <v>0</v>
      </c>
    </row>
    <row r="67" spans="1:8" ht="15.75" hidden="1">
      <c r="A67" s="77"/>
      <c r="B67" s="78"/>
      <c r="C67" s="9">
        <v>2015</v>
      </c>
      <c r="D67" s="15">
        <f t="shared" si="2"/>
        <v>73.5</v>
      </c>
      <c r="E67" s="15">
        <v>0</v>
      </c>
      <c r="F67" s="15">
        <v>73.5</v>
      </c>
      <c r="G67" s="15">
        <v>0</v>
      </c>
      <c r="H67" s="15">
        <v>0</v>
      </c>
    </row>
    <row r="68" spans="1:8" ht="15.75" hidden="1">
      <c r="A68" s="77"/>
      <c r="B68" s="78"/>
      <c r="C68" s="9">
        <v>2016</v>
      </c>
      <c r="D68" s="15">
        <f t="shared" si="2"/>
        <v>215.9</v>
      </c>
      <c r="E68" s="15">
        <v>0</v>
      </c>
      <c r="F68" s="15">
        <v>215.9</v>
      </c>
      <c r="G68" s="15">
        <v>0</v>
      </c>
      <c r="H68" s="15">
        <v>0</v>
      </c>
    </row>
    <row r="69" spans="1:8" ht="15.75" hidden="1">
      <c r="A69" s="77"/>
      <c r="B69" s="78"/>
      <c r="C69" s="9">
        <v>2017</v>
      </c>
      <c r="D69" s="15">
        <f t="shared" si="2"/>
        <v>150</v>
      </c>
      <c r="E69" s="15">
        <v>0</v>
      </c>
      <c r="F69" s="15">
        <v>150</v>
      </c>
      <c r="G69" s="15">
        <v>0</v>
      </c>
      <c r="H69" s="15">
        <v>0</v>
      </c>
    </row>
    <row r="70" spans="1:8" ht="15.75" hidden="1">
      <c r="A70" s="77"/>
      <c r="B70" s="78"/>
      <c r="C70" s="16">
        <v>2018</v>
      </c>
      <c r="D70" s="15">
        <f t="shared" si="2"/>
        <v>156</v>
      </c>
      <c r="E70" s="15">
        <v>0</v>
      </c>
      <c r="F70" s="15">
        <v>156</v>
      </c>
      <c r="G70" s="15">
        <v>0</v>
      </c>
      <c r="H70" s="15">
        <v>0</v>
      </c>
    </row>
    <row r="71" spans="1:8" ht="15.75" hidden="1" customHeight="1">
      <c r="A71" s="77"/>
      <c r="B71" s="78"/>
      <c r="C71" s="16">
        <v>2019</v>
      </c>
      <c r="D71" s="15">
        <f t="shared" si="2"/>
        <v>164.7</v>
      </c>
      <c r="E71" s="15">
        <v>0</v>
      </c>
      <c r="F71" s="15">
        <v>164.7</v>
      </c>
      <c r="G71" s="15">
        <v>0</v>
      </c>
      <c r="H71" s="15">
        <v>0</v>
      </c>
    </row>
    <row r="72" spans="1:8" ht="15.75" hidden="1">
      <c r="A72" s="77"/>
      <c r="B72" s="78"/>
      <c r="C72" s="16">
        <v>2020</v>
      </c>
      <c r="D72" s="15">
        <f t="shared" si="2"/>
        <v>173.9</v>
      </c>
      <c r="E72" s="15">
        <v>0</v>
      </c>
      <c r="F72" s="17">
        <v>173.9</v>
      </c>
      <c r="G72" s="15">
        <v>0</v>
      </c>
      <c r="H72" s="15">
        <v>0</v>
      </c>
    </row>
    <row r="73" spans="1:8" ht="15.75" hidden="1">
      <c r="A73" s="77"/>
      <c r="B73" s="78"/>
      <c r="C73" s="16">
        <v>2021</v>
      </c>
      <c r="D73" s="15">
        <f t="shared" si="2"/>
        <v>183.6</v>
      </c>
      <c r="E73" s="15">
        <v>0</v>
      </c>
      <c r="F73" s="15">
        <v>183.6</v>
      </c>
      <c r="G73" s="15">
        <v>0</v>
      </c>
      <c r="H73" s="15">
        <v>0</v>
      </c>
    </row>
    <row r="74" spans="1:8" ht="12.75" hidden="1" customHeight="1">
      <c r="A74" s="77" t="s">
        <v>28</v>
      </c>
      <c r="B74" s="67" t="s">
        <v>29</v>
      </c>
      <c r="C74" s="9" t="s">
        <v>15</v>
      </c>
      <c r="D74" s="15">
        <f>D75+D76+D77+D78+D79+D80+D81</f>
        <v>10</v>
      </c>
      <c r="E74" s="15">
        <f>E75+E76+E77+E78+E79+E80+E81</f>
        <v>0</v>
      </c>
      <c r="F74" s="15">
        <f>F75+F76+F77+F78+F79+F80+F81</f>
        <v>0</v>
      </c>
      <c r="G74" s="15">
        <f>G75+G76+G77+G78+G79+G80+G81</f>
        <v>10</v>
      </c>
      <c r="H74" s="15">
        <f>H75+H76+H77+H78+H79+H80+H81</f>
        <v>0</v>
      </c>
    </row>
    <row r="75" spans="1:8" ht="15.75" hidden="1">
      <c r="A75" s="77"/>
      <c r="B75" s="67"/>
      <c r="C75" s="9">
        <v>2015</v>
      </c>
      <c r="D75" s="15">
        <f t="shared" ref="D75:D81" si="8">E75+F75+G75+H75</f>
        <v>10</v>
      </c>
      <c r="E75" s="15">
        <v>0</v>
      </c>
      <c r="F75" s="15">
        <v>0</v>
      </c>
      <c r="G75" s="15">
        <v>10</v>
      </c>
      <c r="H75" s="15">
        <v>0</v>
      </c>
    </row>
    <row r="76" spans="1:8" ht="15.75" hidden="1">
      <c r="A76" s="77"/>
      <c r="B76" s="67"/>
      <c r="C76" s="9">
        <v>2016</v>
      </c>
      <c r="D76" s="15">
        <f t="shared" si="8"/>
        <v>0</v>
      </c>
      <c r="E76" s="15">
        <v>0</v>
      </c>
      <c r="F76" s="15">
        <v>0</v>
      </c>
      <c r="G76" s="15">
        <v>0</v>
      </c>
      <c r="H76" s="15">
        <v>0</v>
      </c>
    </row>
    <row r="77" spans="1:8" ht="15.75" hidden="1">
      <c r="A77" s="77"/>
      <c r="B77" s="67"/>
      <c r="C77" s="9">
        <v>2017</v>
      </c>
      <c r="D77" s="15">
        <f t="shared" si="8"/>
        <v>0</v>
      </c>
      <c r="E77" s="15">
        <v>0</v>
      </c>
      <c r="F77" s="15">
        <v>0</v>
      </c>
      <c r="G77" s="15">
        <v>0</v>
      </c>
      <c r="H77" s="15">
        <v>0</v>
      </c>
    </row>
    <row r="78" spans="1:8" ht="15.75" hidden="1">
      <c r="A78" s="77"/>
      <c r="B78" s="67"/>
      <c r="C78" s="16">
        <v>2018</v>
      </c>
      <c r="D78" s="15">
        <f t="shared" si="8"/>
        <v>0</v>
      </c>
      <c r="E78" s="15">
        <v>0</v>
      </c>
      <c r="F78" s="15">
        <v>0</v>
      </c>
      <c r="G78" s="15">
        <v>0</v>
      </c>
      <c r="H78" s="15">
        <v>0</v>
      </c>
    </row>
    <row r="79" spans="1:8" ht="15.75" hidden="1" customHeight="1">
      <c r="A79" s="77"/>
      <c r="B79" s="67"/>
      <c r="C79" s="16">
        <v>2019</v>
      </c>
      <c r="D79" s="15">
        <f t="shared" si="8"/>
        <v>0</v>
      </c>
      <c r="E79" s="15">
        <v>0</v>
      </c>
      <c r="F79" s="15">
        <v>0</v>
      </c>
      <c r="G79" s="15">
        <v>0</v>
      </c>
      <c r="H79" s="15">
        <v>0</v>
      </c>
    </row>
    <row r="80" spans="1:8" ht="15.75" hidden="1">
      <c r="A80" s="77"/>
      <c r="B80" s="67"/>
      <c r="C80" s="16">
        <v>2020</v>
      </c>
      <c r="D80" s="15">
        <f t="shared" si="8"/>
        <v>0</v>
      </c>
      <c r="E80" s="17">
        <v>0</v>
      </c>
      <c r="F80" s="17">
        <v>0</v>
      </c>
      <c r="G80" s="15">
        <v>0</v>
      </c>
      <c r="H80" s="15">
        <v>0</v>
      </c>
    </row>
    <row r="81" spans="1:8" ht="15.75" hidden="1">
      <c r="A81" s="77"/>
      <c r="B81" s="67"/>
      <c r="C81" s="16">
        <v>2021</v>
      </c>
      <c r="D81" s="15">
        <f t="shared" si="8"/>
        <v>0</v>
      </c>
      <c r="E81" s="17">
        <v>0</v>
      </c>
      <c r="F81" s="17">
        <v>0</v>
      </c>
      <c r="G81" s="15">
        <v>0</v>
      </c>
      <c r="H81" s="15">
        <v>0</v>
      </c>
    </row>
    <row r="82" spans="1:8" ht="12.75" hidden="1" customHeight="1">
      <c r="A82" s="77" t="s">
        <v>30</v>
      </c>
      <c r="B82" s="78" t="s">
        <v>31</v>
      </c>
      <c r="C82" s="9" t="s">
        <v>15</v>
      </c>
      <c r="D82" s="15">
        <f>D83+D84+D85+D86+D87+D88+D89</f>
        <v>87</v>
      </c>
      <c r="E82" s="15">
        <f>E83+E84+E85+E86+E87+E88+E89</f>
        <v>0</v>
      </c>
      <c r="F82" s="15">
        <f>F83+F84+F85+F86+F87+F88+F89</f>
        <v>0</v>
      </c>
      <c r="G82" s="15">
        <f>G83+G84+G85+G86+G87+G88+G89</f>
        <v>87</v>
      </c>
      <c r="H82" s="15">
        <f>H83+H84+H85+H86+H87+H88+H89</f>
        <v>0</v>
      </c>
    </row>
    <row r="83" spans="1:8" ht="15.75" hidden="1">
      <c r="A83" s="77"/>
      <c r="B83" s="78"/>
      <c r="C83" s="9">
        <v>2015</v>
      </c>
      <c r="D83" s="15">
        <f t="shared" ref="D83:D89" si="9">E83+F83+G83+H83</f>
        <v>0</v>
      </c>
      <c r="E83" s="15">
        <v>0</v>
      </c>
      <c r="F83" s="15">
        <v>0</v>
      </c>
      <c r="G83" s="15">
        <v>0</v>
      </c>
      <c r="H83" s="15">
        <v>0</v>
      </c>
    </row>
    <row r="84" spans="1:8" ht="15.75" hidden="1">
      <c r="A84" s="77"/>
      <c r="B84" s="78"/>
      <c r="C84" s="9">
        <v>2016</v>
      </c>
      <c r="D84" s="15">
        <f t="shared" si="9"/>
        <v>13</v>
      </c>
      <c r="E84" s="15">
        <v>0</v>
      </c>
      <c r="F84" s="15">
        <v>0</v>
      </c>
      <c r="G84" s="15">
        <v>13</v>
      </c>
      <c r="H84" s="15">
        <v>0</v>
      </c>
    </row>
    <row r="85" spans="1:8" ht="15.75" hidden="1">
      <c r="A85" s="77"/>
      <c r="B85" s="78"/>
      <c r="C85" s="9">
        <v>2017</v>
      </c>
      <c r="D85" s="15">
        <f t="shared" si="9"/>
        <v>14</v>
      </c>
      <c r="E85" s="15">
        <v>0</v>
      </c>
      <c r="F85" s="15">
        <v>0</v>
      </c>
      <c r="G85" s="15">
        <v>14</v>
      </c>
      <c r="H85" s="15">
        <v>0</v>
      </c>
    </row>
    <row r="86" spans="1:8" ht="15.75" hidden="1">
      <c r="A86" s="77"/>
      <c r="B86" s="78"/>
      <c r="C86" s="16">
        <v>2018</v>
      </c>
      <c r="D86" s="15">
        <f t="shared" si="9"/>
        <v>15</v>
      </c>
      <c r="E86" s="15">
        <v>0</v>
      </c>
      <c r="F86" s="15">
        <v>0</v>
      </c>
      <c r="G86" s="15">
        <v>15</v>
      </c>
      <c r="H86" s="15">
        <v>0</v>
      </c>
    </row>
    <row r="87" spans="1:8" ht="15.75" hidden="1" customHeight="1">
      <c r="A87" s="77"/>
      <c r="B87" s="78"/>
      <c r="C87" s="16">
        <v>2019</v>
      </c>
      <c r="D87" s="15">
        <f t="shared" si="9"/>
        <v>15</v>
      </c>
      <c r="E87" s="15">
        <v>0</v>
      </c>
      <c r="F87" s="15">
        <v>0</v>
      </c>
      <c r="G87" s="15">
        <v>15</v>
      </c>
      <c r="H87" s="15">
        <v>0</v>
      </c>
    </row>
    <row r="88" spans="1:8" ht="15.75" hidden="1">
      <c r="A88" s="77"/>
      <c r="B88" s="78"/>
      <c r="C88" s="16">
        <v>2020</v>
      </c>
      <c r="D88" s="15">
        <f t="shared" si="9"/>
        <v>15</v>
      </c>
      <c r="E88" s="17">
        <v>0</v>
      </c>
      <c r="F88" s="17">
        <v>0</v>
      </c>
      <c r="G88" s="15">
        <v>15</v>
      </c>
      <c r="H88" s="15">
        <v>0</v>
      </c>
    </row>
    <row r="89" spans="1:8" ht="15.75" hidden="1">
      <c r="A89" s="77"/>
      <c r="B89" s="78"/>
      <c r="C89" s="16">
        <v>2021</v>
      </c>
      <c r="D89" s="15">
        <f t="shared" si="9"/>
        <v>15</v>
      </c>
      <c r="E89" s="15">
        <v>0</v>
      </c>
      <c r="F89" s="15">
        <v>0</v>
      </c>
      <c r="G89" s="15">
        <v>15</v>
      </c>
      <c r="H89" s="15">
        <v>0</v>
      </c>
    </row>
    <row r="90" spans="1:8" ht="12.75" hidden="1" customHeight="1">
      <c r="A90" s="77" t="s">
        <v>32</v>
      </c>
      <c r="B90" s="78" t="s">
        <v>84</v>
      </c>
      <c r="C90" s="9" t="s">
        <v>15</v>
      </c>
      <c r="D90" s="15">
        <f>D91+D92+D93+D94+D95+D96+D97</f>
        <v>7043.5</v>
      </c>
      <c r="E90" s="15">
        <f>E91+E92+E93+E94+E95+E96+E97</f>
        <v>0</v>
      </c>
      <c r="F90" s="15">
        <f>F91+F92+F93+F94+F95+F96+F97</f>
        <v>5899.2</v>
      </c>
      <c r="G90" s="15">
        <f>G91+G92+G93+G94+G95+G96+G97</f>
        <v>1144.3</v>
      </c>
      <c r="H90" s="15">
        <f>H91+H92+H93+H94+H95+H96+H97</f>
        <v>0</v>
      </c>
    </row>
    <row r="91" spans="1:8" ht="15.75" hidden="1">
      <c r="A91" s="77"/>
      <c r="B91" s="78"/>
      <c r="C91" s="9">
        <v>2015</v>
      </c>
      <c r="D91" s="15">
        <f>E91+F91+G91+H91</f>
        <v>0</v>
      </c>
      <c r="E91" s="15">
        <v>0</v>
      </c>
      <c r="F91" s="15">
        <v>0</v>
      </c>
      <c r="G91" s="15">
        <v>0</v>
      </c>
      <c r="H91" s="15">
        <v>0</v>
      </c>
    </row>
    <row r="92" spans="1:8" ht="15.75" hidden="1">
      <c r="A92" s="77"/>
      <c r="B92" s="78"/>
      <c r="C92" s="9">
        <v>2016</v>
      </c>
      <c r="D92" s="15">
        <f t="shared" ref="D92:D195" si="10">E92+F92+G92+H92</f>
        <v>0</v>
      </c>
      <c r="E92" s="15">
        <v>0</v>
      </c>
      <c r="F92" s="15">
        <v>0</v>
      </c>
      <c r="G92" s="15">
        <v>0</v>
      </c>
      <c r="H92" s="15">
        <v>0</v>
      </c>
    </row>
    <row r="93" spans="1:8" ht="15.75" hidden="1">
      <c r="A93" s="77"/>
      <c r="B93" s="78"/>
      <c r="C93" s="9">
        <v>2017</v>
      </c>
      <c r="D93" s="15">
        <f t="shared" si="10"/>
        <v>6044.3</v>
      </c>
      <c r="E93" s="15">
        <v>0</v>
      </c>
      <c r="F93" s="15">
        <v>5000</v>
      </c>
      <c r="G93" s="15">
        <v>1044.3</v>
      </c>
      <c r="H93" s="15">
        <v>0</v>
      </c>
    </row>
    <row r="94" spans="1:8" ht="15.75" hidden="1">
      <c r="A94" s="77"/>
      <c r="B94" s="78"/>
      <c r="C94" s="16">
        <v>2018</v>
      </c>
      <c r="D94" s="15">
        <f t="shared" si="10"/>
        <v>999.2</v>
      </c>
      <c r="E94" s="15">
        <v>0</v>
      </c>
      <c r="F94" s="15">
        <v>899.2</v>
      </c>
      <c r="G94" s="15">
        <v>100</v>
      </c>
      <c r="H94" s="15">
        <v>0</v>
      </c>
    </row>
    <row r="95" spans="1:8" ht="15.75" hidden="1" customHeight="1">
      <c r="A95" s="77"/>
      <c r="B95" s="78"/>
      <c r="C95" s="16">
        <v>2019</v>
      </c>
      <c r="D95" s="15">
        <f t="shared" si="10"/>
        <v>0</v>
      </c>
      <c r="E95" s="15">
        <v>0</v>
      </c>
      <c r="F95" s="15">
        <v>0</v>
      </c>
      <c r="G95" s="15">
        <v>0</v>
      </c>
      <c r="H95" s="15">
        <v>0</v>
      </c>
    </row>
    <row r="96" spans="1:8" ht="15.75" hidden="1">
      <c r="A96" s="77"/>
      <c r="B96" s="78"/>
      <c r="C96" s="16">
        <v>2020</v>
      </c>
      <c r="D96" s="15">
        <f t="shared" si="10"/>
        <v>0</v>
      </c>
      <c r="E96" s="15">
        <v>0</v>
      </c>
      <c r="F96" s="15">
        <v>0</v>
      </c>
      <c r="G96" s="15">
        <v>0</v>
      </c>
      <c r="H96" s="15">
        <v>0</v>
      </c>
    </row>
    <row r="97" spans="1:8" ht="15.75" hidden="1">
      <c r="A97" s="77"/>
      <c r="B97" s="78"/>
      <c r="C97" s="16">
        <v>2021</v>
      </c>
      <c r="D97" s="15">
        <f t="shared" si="10"/>
        <v>0</v>
      </c>
      <c r="E97" s="15">
        <v>0</v>
      </c>
      <c r="F97" s="15">
        <v>0</v>
      </c>
      <c r="G97" s="15">
        <v>0</v>
      </c>
      <c r="H97" s="15">
        <v>0</v>
      </c>
    </row>
    <row r="98" spans="1:8" ht="12.75" hidden="1" customHeight="1">
      <c r="A98" s="77" t="s">
        <v>34</v>
      </c>
      <c r="B98" s="81" t="s">
        <v>35</v>
      </c>
      <c r="C98" s="9" t="s">
        <v>15</v>
      </c>
      <c r="D98" s="15">
        <f>D99+D100+D101+D102+D103+D104+D105</f>
        <v>300</v>
      </c>
      <c r="E98" s="15">
        <f>E99+E100+E101+E102+E103+E104+E105</f>
        <v>0</v>
      </c>
      <c r="F98" s="15">
        <f>F99+F100+F101+F102+F103+F104+F105</f>
        <v>0</v>
      </c>
      <c r="G98" s="15">
        <f>G99+G100+G101+G102+G103+G104+G105</f>
        <v>300</v>
      </c>
      <c r="H98" s="15">
        <f>H99+H100+H101+H102+H103+H104+H105</f>
        <v>0</v>
      </c>
    </row>
    <row r="99" spans="1:8" ht="15.75" hidden="1">
      <c r="A99" s="77"/>
      <c r="B99" s="81"/>
      <c r="C99" s="9">
        <v>2015</v>
      </c>
      <c r="D99" s="15">
        <f t="shared" si="10"/>
        <v>0</v>
      </c>
      <c r="E99" s="15">
        <v>0</v>
      </c>
      <c r="F99" s="15">
        <v>0</v>
      </c>
      <c r="G99" s="15">
        <v>0</v>
      </c>
      <c r="H99" s="15">
        <v>0</v>
      </c>
    </row>
    <row r="100" spans="1:8" ht="15.75" hidden="1">
      <c r="A100" s="77"/>
      <c r="B100" s="81"/>
      <c r="C100" s="9">
        <v>2016</v>
      </c>
      <c r="D100" s="15">
        <f t="shared" si="10"/>
        <v>0</v>
      </c>
      <c r="E100" s="15">
        <v>0</v>
      </c>
      <c r="F100" s="15">
        <v>0</v>
      </c>
      <c r="G100" s="15">
        <v>0</v>
      </c>
      <c r="H100" s="15">
        <v>0</v>
      </c>
    </row>
    <row r="101" spans="1:8" ht="15.75" hidden="1">
      <c r="A101" s="77"/>
      <c r="B101" s="81"/>
      <c r="C101" s="9">
        <v>2017</v>
      </c>
      <c r="D101" s="15">
        <f t="shared" si="10"/>
        <v>0</v>
      </c>
      <c r="E101" s="15">
        <v>0</v>
      </c>
      <c r="F101" s="15">
        <v>0</v>
      </c>
      <c r="G101" s="15">
        <v>0</v>
      </c>
      <c r="H101" s="15">
        <v>0</v>
      </c>
    </row>
    <row r="102" spans="1:8" ht="15.75" hidden="1">
      <c r="A102" s="77"/>
      <c r="B102" s="81"/>
      <c r="C102" s="16">
        <v>2018</v>
      </c>
      <c r="D102" s="15">
        <f t="shared" si="10"/>
        <v>300</v>
      </c>
      <c r="E102" s="15">
        <v>0</v>
      </c>
      <c r="F102" s="15">
        <v>0</v>
      </c>
      <c r="G102" s="15">
        <v>300</v>
      </c>
      <c r="H102" s="15">
        <v>0</v>
      </c>
    </row>
    <row r="103" spans="1:8" ht="15.75" hidden="1">
      <c r="A103" s="77"/>
      <c r="B103" s="81"/>
      <c r="C103" s="16">
        <v>2019</v>
      </c>
      <c r="D103" s="15">
        <f t="shared" si="10"/>
        <v>0</v>
      </c>
      <c r="E103" s="15">
        <v>0</v>
      </c>
      <c r="F103" s="15">
        <v>0</v>
      </c>
      <c r="G103" s="15">
        <v>0</v>
      </c>
      <c r="H103" s="15">
        <v>0</v>
      </c>
    </row>
    <row r="104" spans="1:8" ht="15.75" hidden="1">
      <c r="A104" s="77"/>
      <c r="B104" s="81"/>
      <c r="C104" s="16">
        <v>2020</v>
      </c>
      <c r="D104" s="15">
        <f t="shared" si="10"/>
        <v>0</v>
      </c>
      <c r="E104" s="15">
        <v>0</v>
      </c>
      <c r="F104" s="15">
        <v>0</v>
      </c>
      <c r="G104" s="15">
        <v>0</v>
      </c>
      <c r="H104" s="15">
        <v>0</v>
      </c>
    </row>
    <row r="105" spans="1:8" ht="15.75" hidden="1">
      <c r="A105" s="77"/>
      <c r="B105" s="81"/>
      <c r="C105" s="16">
        <v>2021</v>
      </c>
      <c r="D105" s="15">
        <f t="shared" si="10"/>
        <v>0</v>
      </c>
      <c r="E105" s="15">
        <v>0</v>
      </c>
      <c r="F105" s="15">
        <v>0</v>
      </c>
      <c r="G105" s="15">
        <v>0</v>
      </c>
      <c r="H105" s="15">
        <v>0</v>
      </c>
    </row>
    <row r="106" spans="1:8" ht="12.75" hidden="1" customHeight="1">
      <c r="A106" s="77" t="s">
        <v>36</v>
      </c>
      <c r="B106" s="78" t="s">
        <v>37</v>
      </c>
      <c r="C106" s="9" t="s">
        <v>15</v>
      </c>
      <c r="D106" s="15">
        <f>D107+D108+D109+D110+D111+D112+D113</f>
        <v>100</v>
      </c>
      <c r="E106" s="15">
        <f>E107+E108+E109+E110+E111+E112+E113</f>
        <v>0</v>
      </c>
      <c r="F106" s="15">
        <f>F107+F108+F109+F110+F111+F112+F113</f>
        <v>0</v>
      </c>
      <c r="G106" s="15">
        <f>G107+G108+G109+G110+G111+G112+G113</f>
        <v>100</v>
      </c>
      <c r="H106" s="15">
        <f>H107+H108+H109+H110+H111+H112+H113</f>
        <v>0</v>
      </c>
    </row>
    <row r="107" spans="1:8" ht="15.75" hidden="1">
      <c r="A107" s="77"/>
      <c r="B107" s="78"/>
      <c r="C107" s="9">
        <v>2015</v>
      </c>
      <c r="D107" s="15">
        <f t="shared" si="10"/>
        <v>0</v>
      </c>
      <c r="E107" s="15">
        <v>0</v>
      </c>
      <c r="F107" s="15">
        <v>0</v>
      </c>
      <c r="G107" s="15">
        <v>0</v>
      </c>
      <c r="H107" s="15">
        <v>0</v>
      </c>
    </row>
    <row r="108" spans="1:8" ht="15.75" hidden="1">
      <c r="A108" s="77"/>
      <c r="B108" s="78"/>
      <c r="C108" s="9">
        <v>2016</v>
      </c>
      <c r="D108" s="15">
        <f t="shared" si="10"/>
        <v>0</v>
      </c>
      <c r="E108" s="15">
        <v>0</v>
      </c>
      <c r="F108" s="15">
        <v>0</v>
      </c>
      <c r="G108" s="15">
        <v>0</v>
      </c>
      <c r="H108" s="15">
        <v>0</v>
      </c>
    </row>
    <row r="109" spans="1:8" ht="15.75" hidden="1">
      <c r="A109" s="77"/>
      <c r="B109" s="78"/>
      <c r="C109" s="9">
        <v>2017</v>
      </c>
      <c r="D109" s="15">
        <f t="shared" si="10"/>
        <v>0</v>
      </c>
      <c r="E109" s="15">
        <v>0</v>
      </c>
      <c r="F109" s="15">
        <v>0</v>
      </c>
      <c r="G109" s="15">
        <v>0</v>
      </c>
      <c r="H109" s="15">
        <v>0</v>
      </c>
    </row>
    <row r="110" spans="1:8" ht="15.75" hidden="1">
      <c r="A110" s="77"/>
      <c r="B110" s="78"/>
      <c r="C110" s="16">
        <v>2018</v>
      </c>
      <c r="D110" s="15">
        <f t="shared" si="10"/>
        <v>0</v>
      </c>
      <c r="E110" s="15">
        <v>0</v>
      </c>
      <c r="F110" s="15">
        <v>0</v>
      </c>
      <c r="G110" s="15">
        <v>0</v>
      </c>
      <c r="H110" s="15">
        <v>0</v>
      </c>
    </row>
    <row r="111" spans="1:8" ht="15.75" hidden="1">
      <c r="A111" s="77"/>
      <c r="B111" s="78"/>
      <c r="C111" s="16">
        <v>2019</v>
      </c>
      <c r="D111" s="15">
        <f t="shared" si="10"/>
        <v>100</v>
      </c>
      <c r="E111" s="15">
        <v>0</v>
      </c>
      <c r="F111" s="15">
        <v>0</v>
      </c>
      <c r="G111" s="15">
        <v>100</v>
      </c>
      <c r="H111" s="15">
        <v>0</v>
      </c>
    </row>
    <row r="112" spans="1:8" ht="15.75" hidden="1">
      <c r="A112" s="77"/>
      <c r="B112" s="78"/>
      <c r="C112" s="16">
        <v>2020</v>
      </c>
      <c r="D112" s="15">
        <f t="shared" si="10"/>
        <v>0</v>
      </c>
      <c r="E112" s="15">
        <v>0</v>
      </c>
      <c r="F112" s="15">
        <v>0</v>
      </c>
      <c r="G112" s="15">
        <v>0</v>
      </c>
      <c r="H112" s="15">
        <v>0</v>
      </c>
    </row>
    <row r="113" spans="1:8" ht="15.75" hidden="1">
      <c r="A113" s="77"/>
      <c r="B113" s="78"/>
      <c r="C113" s="16">
        <v>2021</v>
      </c>
      <c r="D113" s="15">
        <f t="shared" si="10"/>
        <v>0</v>
      </c>
      <c r="E113" s="15">
        <v>0</v>
      </c>
      <c r="F113" s="15">
        <v>0</v>
      </c>
      <c r="G113" s="15">
        <v>0</v>
      </c>
      <c r="H113" s="15">
        <v>0</v>
      </c>
    </row>
    <row r="114" spans="1:8" ht="12.75" hidden="1" customHeight="1">
      <c r="A114" s="77" t="s">
        <v>39</v>
      </c>
      <c r="B114" s="78" t="s">
        <v>40</v>
      </c>
      <c r="C114" s="9" t="s">
        <v>15</v>
      </c>
      <c r="D114" s="15">
        <f>D115+D116+D117+D118+D119+D120+D121</f>
        <v>0</v>
      </c>
      <c r="E114" s="15">
        <f>E115+E116+E117+E118+E119+E120+E121</f>
        <v>0</v>
      </c>
      <c r="F114" s="15">
        <f>F115+F116+F117+F118+F119+F120+F121</f>
        <v>0</v>
      </c>
      <c r="G114" s="15">
        <f>G115+G116+G117+G118+G119+G120+G121</f>
        <v>0</v>
      </c>
      <c r="H114" s="15">
        <f>H115+H116+H117+H118+H119+H120+H121</f>
        <v>0</v>
      </c>
    </row>
    <row r="115" spans="1:8" ht="15.75" hidden="1">
      <c r="A115" s="77"/>
      <c r="B115" s="78"/>
      <c r="C115" s="9">
        <v>2015</v>
      </c>
      <c r="D115" s="15">
        <f t="shared" ref="D115:D121" si="11">E115+F115+G115+H115</f>
        <v>0</v>
      </c>
      <c r="E115" s="15">
        <v>0</v>
      </c>
      <c r="F115" s="15">
        <v>0</v>
      </c>
      <c r="G115" s="15">
        <v>0</v>
      </c>
      <c r="H115" s="15">
        <v>0</v>
      </c>
    </row>
    <row r="116" spans="1:8" ht="15.75" hidden="1">
      <c r="A116" s="77"/>
      <c r="B116" s="78"/>
      <c r="C116" s="9">
        <v>2016</v>
      </c>
      <c r="D116" s="15">
        <f t="shared" si="11"/>
        <v>0</v>
      </c>
      <c r="E116" s="15">
        <v>0</v>
      </c>
      <c r="F116" s="15">
        <v>0</v>
      </c>
      <c r="G116" s="15">
        <v>0</v>
      </c>
      <c r="H116" s="15">
        <v>0</v>
      </c>
    </row>
    <row r="117" spans="1:8" ht="15.75" hidden="1">
      <c r="A117" s="77"/>
      <c r="B117" s="78"/>
      <c r="C117" s="9">
        <v>2017</v>
      </c>
      <c r="D117" s="15">
        <f t="shared" si="11"/>
        <v>0</v>
      </c>
      <c r="E117" s="15">
        <v>0</v>
      </c>
      <c r="F117" s="15">
        <v>0</v>
      </c>
      <c r="G117" s="15">
        <v>0</v>
      </c>
      <c r="H117" s="15">
        <v>0</v>
      </c>
    </row>
    <row r="118" spans="1:8" ht="15.75" hidden="1">
      <c r="A118" s="77"/>
      <c r="B118" s="78"/>
      <c r="C118" s="16">
        <v>2018</v>
      </c>
      <c r="D118" s="15">
        <f t="shared" si="11"/>
        <v>0</v>
      </c>
      <c r="E118" s="15">
        <v>0</v>
      </c>
      <c r="F118" s="15">
        <v>0</v>
      </c>
      <c r="G118" s="15">
        <v>0</v>
      </c>
      <c r="H118" s="15">
        <v>0</v>
      </c>
    </row>
    <row r="119" spans="1:8" ht="15.75" hidden="1">
      <c r="A119" s="77"/>
      <c r="B119" s="78"/>
      <c r="C119" s="16">
        <v>2019</v>
      </c>
      <c r="D119" s="15">
        <f t="shared" si="11"/>
        <v>0</v>
      </c>
      <c r="E119" s="15">
        <v>0</v>
      </c>
      <c r="F119" s="15">
        <v>0</v>
      </c>
      <c r="G119" s="15">
        <f>500-500</f>
        <v>0</v>
      </c>
      <c r="H119" s="15">
        <v>0</v>
      </c>
    </row>
    <row r="120" spans="1:8" ht="15.75" hidden="1">
      <c r="A120" s="77"/>
      <c r="B120" s="78"/>
      <c r="C120" s="16">
        <v>2020</v>
      </c>
      <c r="D120" s="15">
        <f t="shared" si="11"/>
        <v>0</v>
      </c>
      <c r="E120" s="15">
        <v>0</v>
      </c>
      <c r="F120" s="15">
        <v>0</v>
      </c>
      <c r="G120" s="15">
        <v>0</v>
      </c>
      <c r="H120" s="15">
        <v>0</v>
      </c>
    </row>
    <row r="121" spans="1:8" ht="15.75" hidden="1">
      <c r="A121" s="77"/>
      <c r="B121" s="78"/>
      <c r="C121" s="16">
        <v>2021</v>
      </c>
      <c r="D121" s="15">
        <f t="shared" si="11"/>
        <v>0</v>
      </c>
      <c r="E121" s="15">
        <v>0</v>
      </c>
      <c r="F121" s="15">
        <v>0</v>
      </c>
      <c r="G121" s="15">
        <v>0</v>
      </c>
      <c r="H121" s="15">
        <v>0</v>
      </c>
    </row>
    <row r="122" spans="1:8" ht="18" customHeight="1">
      <c r="A122" s="77" t="s">
        <v>41</v>
      </c>
      <c r="B122" s="81" t="s">
        <v>42</v>
      </c>
      <c r="C122" s="9" t="s">
        <v>15</v>
      </c>
      <c r="D122" s="15">
        <f>D123+D124+D125+D126+D127+D128+D129</f>
        <v>26912.5</v>
      </c>
      <c r="E122" s="15">
        <f>E123+E124+E125+E126+E127+E128+E129</f>
        <v>283.40000000000003</v>
      </c>
      <c r="F122" s="15">
        <f>F123+F124+F125+F126+F127+F128+F129</f>
        <v>4218</v>
      </c>
      <c r="G122" s="15">
        <f>G123+G124+G125+G126+G127+G128+G129</f>
        <v>22409.899999999998</v>
      </c>
      <c r="H122" s="15">
        <f>H123+H124+H125+H126+H127+H128+H129</f>
        <v>1.2</v>
      </c>
    </row>
    <row r="123" spans="1:8" ht="15.75">
      <c r="A123" s="77"/>
      <c r="B123" s="81"/>
      <c r="C123" s="9">
        <v>2015</v>
      </c>
      <c r="D123" s="15">
        <f t="shared" si="10"/>
        <v>3020.2</v>
      </c>
      <c r="E123" s="25">
        <f t="shared" ref="E123:H129" si="12">E131+E155+E163+E171+E179+E187+E195+E203+E211</f>
        <v>55</v>
      </c>
      <c r="F123" s="25">
        <f t="shared" si="12"/>
        <v>639.70000000000005</v>
      </c>
      <c r="G123" s="25">
        <f t="shared" si="12"/>
        <v>2324.2999999999997</v>
      </c>
      <c r="H123" s="25">
        <f t="shared" si="12"/>
        <v>1.2</v>
      </c>
    </row>
    <row r="124" spans="1:8" ht="15.75">
      <c r="A124" s="77"/>
      <c r="B124" s="81"/>
      <c r="C124" s="9">
        <v>2016</v>
      </c>
      <c r="D124" s="15">
        <f t="shared" si="10"/>
        <v>2987.2</v>
      </c>
      <c r="E124" s="25">
        <f t="shared" si="12"/>
        <v>56</v>
      </c>
      <c r="F124" s="25">
        <f t="shared" si="12"/>
        <v>553.1</v>
      </c>
      <c r="G124" s="25">
        <f t="shared" si="12"/>
        <v>2378.1</v>
      </c>
      <c r="H124" s="25">
        <f t="shared" si="12"/>
        <v>0</v>
      </c>
    </row>
    <row r="125" spans="1:8" ht="15.75">
      <c r="A125" s="77"/>
      <c r="B125" s="81"/>
      <c r="C125" s="9">
        <v>2017</v>
      </c>
      <c r="D125" s="15">
        <f t="shared" si="10"/>
        <v>3621.6</v>
      </c>
      <c r="E125" s="25">
        <f t="shared" si="12"/>
        <v>60.8</v>
      </c>
      <c r="F125" s="25">
        <f t="shared" si="12"/>
        <v>1153.7</v>
      </c>
      <c r="G125" s="25">
        <f t="shared" si="12"/>
        <v>2407.1</v>
      </c>
      <c r="H125" s="25">
        <f t="shared" si="12"/>
        <v>0</v>
      </c>
    </row>
    <row r="126" spans="1:8" ht="15.75">
      <c r="A126" s="77"/>
      <c r="B126" s="81"/>
      <c r="C126" s="16">
        <v>2018</v>
      </c>
      <c r="D126" s="15">
        <f t="shared" si="10"/>
        <v>4347.7999999999993</v>
      </c>
      <c r="E126" s="25">
        <f t="shared" si="12"/>
        <v>55.8</v>
      </c>
      <c r="F126" s="25">
        <f t="shared" si="12"/>
        <v>1853.8999999999999</v>
      </c>
      <c r="G126" s="25">
        <f t="shared" si="12"/>
        <v>2438.0999999999995</v>
      </c>
      <c r="H126" s="25">
        <f t="shared" si="12"/>
        <v>0</v>
      </c>
    </row>
    <row r="127" spans="1:8" ht="15.75">
      <c r="A127" s="77"/>
      <c r="B127" s="81"/>
      <c r="C127" s="16">
        <v>2019</v>
      </c>
      <c r="D127" s="15">
        <f t="shared" si="10"/>
        <v>4501.7</v>
      </c>
      <c r="E127" s="25">
        <f t="shared" si="12"/>
        <v>55.8</v>
      </c>
      <c r="F127" s="25">
        <f t="shared" si="12"/>
        <v>17.600000000000001</v>
      </c>
      <c r="G127" s="25">
        <f t="shared" si="12"/>
        <v>4428.3</v>
      </c>
      <c r="H127" s="25">
        <f t="shared" si="12"/>
        <v>0</v>
      </c>
    </row>
    <row r="128" spans="1:8" ht="15.75">
      <c r="A128" s="77"/>
      <c r="B128" s="81"/>
      <c r="C128" s="16">
        <v>2020</v>
      </c>
      <c r="D128" s="15">
        <f t="shared" si="10"/>
        <v>4217</v>
      </c>
      <c r="E128" s="25">
        <f t="shared" si="12"/>
        <v>0</v>
      </c>
      <c r="F128" s="25">
        <f t="shared" si="12"/>
        <v>0</v>
      </c>
      <c r="G128" s="25">
        <f t="shared" si="12"/>
        <v>4217</v>
      </c>
      <c r="H128" s="25">
        <f t="shared" si="12"/>
        <v>0</v>
      </c>
    </row>
    <row r="129" spans="1:8" ht="15.75">
      <c r="A129" s="77"/>
      <c r="B129" s="81"/>
      <c r="C129" s="16">
        <v>2021</v>
      </c>
      <c r="D129" s="15">
        <f t="shared" si="10"/>
        <v>4217</v>
      </c>
      <c r="E129" s="25">
        <f t="shared" si="12"/>
        <v>0</v>
      </c>
      <c r="F129" s="25">
        <f t="shared" si="12"/>
        <v>0</v>
      </c>
      <c r="G129" s="25">
        <f t="shared" si="12"/>
        <v>4217</v>
      </c>
      <c r="H129" s="25">
        <f t="shared" si="12"/>
        <v>0</v>
      </c>
    </row>
    <row r="130" spans="1:8" ht="12.75" hidden="1" customHeight="1">
      <c r="A130" s="88" t="s">
        <v>43</v>
      </c>
      <c r="B130" s="83" t="s">
        <v>44</v>
      </c>
      <c r="C130" s="9" t="s">
        <v>15</v>
      </c>
      <c r="D130" s="25">
        <f>D131+D132+D133+D134+D135+D136+D137</f>
        <v>21680.5</v>
      </c>
      <c r="E130" s="25">
        <f>E131+E132+E133+E134+E135+E136+E137</f>
        <v>0</v>
      </c>
      <c r="F130" s="25">
        <f>F131+F132+F133+F134+F135+F136+F137</f>
        <v>1192.8000000000002</v>
      </c>
      <c r="G130" s="25">
        <f>G131+G132+G133+G134+G135+G136+G137</f>
        <v>20486.5</v>
      </c>
      <c r="H130" s="25">
        <f>H131+H132+H133+H134+H135+H136+H137</f>
        <v>1.2</v>
      </c>
    </row>
    <row r="131" spans="1:8" ht="15.75" hidden="1">
      <c r="A131" s="88"/>
      <c r="B131" s="83"/>
      <c r="C131" s="9">
        <v>2015</v>
      </c>
      <c r="D131" s="15">
        <f>E131+F131+G131+H131</f>
        <v>2859</v>
      </c>
      <c r="E131" s="25">
        <f t="shared" ref="E131:H132" si="13">E139+E147</f>
        <v>0</v>
      </c>
      <c r="F131" s="25">
        <f t="shared" si="13"/>
        <v>639.70000000000005</v>
      </c>
      <c r="G131" s="25">
        <f t="shared" si="13"/>
        <v>2218.1</v>
      </c>
      <c r="H131" s="25">
        <f t="shared" si="13"/>
        <v>1.2</v>
      </c>
    </row>
    <row r="132" spans="1:8" ht="15.75" hidden="1">
      <c r="A132" s="88"/>
      <c r="B132" s="83"/>
      <c r="C132" s="9">
        <v>2016</v>
      </c>
      <c r="D132" s="15">
        <f t="shared" ref="D132:D137" si="14">E132+F132+G132+H132</f>
        <v>2824.1</v>
      </c>
      <c r="E132" s="25">
        <f t="shared" si="13"/>
        <v>0</v>
      </c>
      <c r="F132" s="25">
        <f t="shared" si="13"/>
        <v>553.1</v>
      </c>
      <c r="G132" s="25">
        <f t="shared" si="13"/>
        <v>2271</v>
      </c>
      <c r="H132" s="25">
        <f t="shared" si="13"/>
        <v>0</v>
      </c>
    </row>
    <row r="133" spans="1:8" ht="15.75" hidden="1">
      <c r="A133" s="88"/>
      <c r="B133" s="83"/>
      <c r="C133" s="9">
        <v>2017</v>
      </c>
      <c r="D133" s="15">
        <f t="shared" si="14"/>
        <v>1577.6</v>
      </c>
      <c r="E133" s="25">
        <f>E141+E149</f>
        <v>0</v>
      </c>
      <c r="F133" s="25">
        <f t="shared" ref="F133:H137" si="15">F141+F149</f>
        <v>0</v>
      </c>
      <c r="G133" s="25">
        <f t="shared" si="15"/>
        <v>1577.6</v>
      </c>
      <c r="H133" s="25">
        <f t="shared" si="15"/>
        <v>0</v>
      </c>
    </row>
    <row r="134" spans="1:8" ht="15.75" hidden="1">
      <c r="A134" s="88"/>
      <c r="B134" s="83"/>
      <c r="C134" s="16">
        <v>2018</v>
      </c>
      <c r="D134" s="15">
        <f t="shared" si="14"/>
        <v>1799.8</v>
      </c>
      <c r="E134" s="25">
        <f>E142+E150</f>
        <v>0</v>
      </c>
      <c r="F134" s="25">
        <f t="shared" si="15"/>
        <v>0</v>
      </c>
      <c r="G134" s="25">
        <f t="shared" si="15"/>
        <v>1799.8</v>
      </c>
      <c r="H134" s="25">
        <f t="shared" si="15"/>
        <v>0</v>
      </c>
    </row>
    <row r="135" spans="1:8" ht="15.75" hidden="1">
      <c r="A135" s="88"/>
      <c r="B135" s="83"/>
      <c r="C135" s="16">
        <v>2019</v>
      </c>
      <c r="D135" s="15">
        <f t="shared" si="14"/>
        <v>4320</v>
      </c>
      <c r="E135" s="25">
        <f>E143+E151</f>
        <v>0</v>
      </c>
      <c r="F135" s="25">
        <f t="shared" si="15"/>
        <v>0</v>
      </c>
      <c r="G135" s="25">
        <f t="shared" si="15"/>
        <v>4320</v>
      </c>
      <c r="H135" s="25">
        <f t="shared" si="15"/>
        <v>0</v>
      </c>
    </row>
    <row r="136" spans="1:8" ht="15.75" hidden="1">
      <c r="A136" s="88"/>
      <c r="B136" s="83"/>
      <c r="C136" s="16">
        <v>2020</v>
      </c>
      <c r="D136" s="15">
        <f t="shared" si="14"/>
        <v>4150</v>
      </c>
      <c r="E136" s="25">
        <f>E144+E152</f>
        <v>0</v>
      </c>
      <c r="F136" s="25">
        <f t="shared" si="15"/>
        <v>0</v>
      </c>
      <c r="G136" s="25">
        <f t="shared" si="15"/>
        <v>4150</v>
      </c>
      <c r="H136" s="25">
        <f t="shared" si="15"/>
        <v>0</v>
      </c>
    </row>
    <row r="137" spans="1:8" ht="15.75" hidden="1">
      <c r="A137" s="88"/>
      <c r="B137" s="83"/>
      <c r="C137" s="16">
        <v>2021</v>
      </c>
      <c r="D137" s="15">
        <f t="shared" si="14"/>
        <v>4150</v>
      </c>
      <c r="E137" s="25">
        <f>E145+E153</f>
        <v>0</v>
      </c>
      <c r="F137" s="25">
        <f t="shared" si="15"/>
        <v>0</v>
      </c>
      <c r="G137" s="25">
        <f t="shared" si="15"/>
        <v>4150</v>
      </c>
      <c r="H137" s="25">
        <f t="shared" si="15"/>
        <v>0</v>
      </c>
    </row>
    <row r="138" spans="1:8" ht="12.75" hidden="1" customHeight="1">
      <c r="A138" s="77" t="s">
        <v>45</v>
      </c>
      <c r="B138" s="83" t="s">
        <v>46</v>
      </c>
      <c r="C138" s="9" t="s">
        <v>15</v>
      </c>
      <c r="D138" s="25">
        <f>D139+D140+D141+D142+D143+D144+D145</f>
        <v>1800.8000000000002</v>
      </c>
      <c r="E138" s="25">
        <f>E139+E140+E141+E142+E143+E144+E145</f>
        <v>0</v>
      </c>
      <c r="F138" s="25">
        <f>F139+F140+F141+F142+F143+F144+F145</f>
        <v>1192.8000000000002</v>
      </c>
      <c r="G138" s="25">
        <f>G139+G140+G141+G142+G143+G144+G145</f>
        <v>608</v>
      </c>
      <c r="H138" s="25">
        <f>H139+H140+H141+H142+H143+H144+H145</f>
        <v>0</v>
      </c>
    </row>
    <row r="139" spans="1:8" ht="15.75" hidden="1">
      <c r="A139" s="77"/>
      <c r="B139" s="83"/>
      <c r="C139" s="9">
        <v>2015</v>
      </c>
      <c r="D139" s="15">
        <f t="shared" ref="D139:D145" si="16">E139+F139+G139+H139</f>
        <v>673.40000000000009</v>
      </c>
      <c r="E139" s="25">
        <v>0</v>
      </c>
      <c r="F139" s="25">
        <v>639.70000000000005</v>
      </c>
      <c r="G139" s="25">
        <v>33.700000000000003</v>
      </c>
      <c r="H139" s="25">
        <v>0</v>
      </c>
    </row>
    <row r="140" spans="1:8" ht="15.75" hidden="1">
      <c r="A140" s="77"/>
      <c r="B140" s="83"/>
      <c r="C140" s="9">
        <v>2016</v>
      </c>
      <c r="D140" s="15">
        <f t="shared" si="16"/>
        <v>1127.4000000000001</v>
      </c>
      <c r="E140" s="25">
        <v>0</v>
      </c>
      <c r="F140" s="25">
        <v>553.1</v>
      </c>
      <c r="G140" s="25">
        <v>574.29999999999995</v>
      </c>
      <c r="H140" s="25">
        <v>0</v>
      </c>
    </row>
    <row r="141" spans="1:8" ht="15.75" hidden="1">
      <c r="A141" s="77"/>
      <c r="B141" s="83"/>
      <c r="C141" s="9">
        <v>2017</v>
      </c>
      <c r="D141" s="15">
        <f t="shared" si="16"/>
        <v>0</v>
      </c>
      <c r="E141" s="25">
        <v>0</v>
      </c>
      <c r="F141" s="25">
        <v>0</v>
      </c>
      <c r="G141" s="25">
        <v>0</v>
      </c>
      <c r="H141" s="25">
        <v>0</v>
      </c>
    </row>
    <row r="142" spans="1:8" ht="15.75" hidden="1">
      <c r="A142" s="77"/>
      <c r="B142" s="83"/>
      <c r="C142" s="16">
        <v>2018</v>
      </c>
      <c r="D142" s="15">
        <f t="shared" si="16"/>
        <v>0</v>
      </c>
      <c r="E142" s="25">
        <v>0</v>
      </c>
      <c r="F142" s="25">
        <v>0</v>
      </c>
      <c r="G142" s="25">
        <v>0</v>
      </c>
      <c r="H142" s="25">
        <v>0</v>
      </c>
    </row>
    <row r="143" spans="1:8" ht="15.75" hidden="1">
      <c r="A143" s="77"/>
      <c r="B143" s="83"/>
      <c r="C143" s="16">
        <v>2019</v>
      </c>
      <c r="D143" s="15">
        <f t="shared" si="16"/>
        <v>0</v>
      </c>
      <c r="E143" s="25">
        <v>0</v>
      </c>
      <c r="F143" s="25">
        <v>0</v>
      </c>
      <c r="G143" s="25">
        <v>0</v>
      </c>
      <c r="H143" s="25">
        <v>0</v>
      </c>
    </row>
    <row r="144" spans="1:8" ht="15.75" hidden="1">
      <c r="A144" s="77"/>
      <c r="B144" s="83"/>
      <c r="C144" s="16">
        <v>2020</v>
      </c>
      <c r="D144" s="15">
        <f t="shared" si="16"/>
        <v>0</v>
      </c>
      <c r="E144" s="25">
        <v>0</v>
      </c>
      <c r="F144" s="25">
        <v>0</v>
      </c>
      <c r="G144" s="25">
        <v>0</v>
      </c>
      <c r="H144" s="25">
        <v>0</v>
      </c>
    </row>
    <row r="145" spans="1:8" ht="15.75" hidden="1">
      <c r="A145" s="77"/>
      <c r="B145" s="83"/>
      <c r="C145" s="16">
        <v>2021</v>
      </c>
      <c r="D145" s="15">
        <f t="shared" si="16"/>
        <v>0</v>
      </c>
      <c r="E145" s="25">
        <v>0</v>
      </c>
      <c r="F145" s="25">
        <v>0</v>
      </c>
      <c r="G145" s="25">
        <v>0</v>
      </c>
      <c r="H145" s="25">
        <v>0</v>
      </c>
    </row>
    <row r="146" spans="1:8" ht="12.75" hidden="1" customHeight="1">
      <c r="A146" s="88" t="s">
        <v>47</v>
      </c>
      <c r="B146" s="83" t="s">
        <v>48</v>
      </c>
      <c r="C146" s="9" t="s">
        <v>15</v>
      </c>
      <c r="D146" s="25">
        <f>D147+D148+D149+D150+D151+D152+D153</f>
        <v>19879.7</v>
      </c>
      <c r="E146" s="25">
        <f>E147+E148+E149+E150+E151+E152+E153</f>
        <v>0</v>
      </c>
      <c r="F146" s="25">
        <f>F147+F148+F149+F150+F151+F152+F153</f>
        <v>0</v>
      </c>
      <c r="G146" s="25">
        <f>G147+G148+G149+G150+G151+G152+G153</f>
        <v>19878.5</v>
      </c>
      <c r="H146" s="25">
        <f>H147+H148+H149+H150+H151+H152+H153</f>
        <v>1.2</v>
      </c>
    </row>
    <row r="147" spans="1:8" ht="15.75" hidden="1">
      <c r="A147" s="88"/>
      <c r="B147" s="83"/>
      <c r="C147" s="9">
        <v>2015</v>
      </c>
      <c r="D147" s="15">
        <f t="shared" ref="D147:D153" si="17">E147+F147+G147+H147</f>
        <v>2185.6</v>
      </c>
      <c r="E147" s="25">
        <v>0</v>
      </c>
      <c r="F147" s="25">
        <v>0</v>
      </c>
      <c r="G147" s="25">
        <v>2184.4</v>
      </c>
      <c r="H147" s="25">
        <v>1.2</v>
      </c>
    </row>
    <row r="148" spans="1:8" ht="15.75" hidden="1">
      <c r="A148" s="88"/>
      <c r="B148" s="83"/>
      <c r="C148" s="9">
        <v>2016</v>
      </c>
      <c r="D148" s="15">
        <f t="shared" si="17"/>
        <v>1696.7</v>
      </c>
      <c r="E148" s="25">
        <v>0</v>
      </c>
      <c r="F148" s="25">
        <v>0</v>
      </c>
      <c r="G148" s="25">
        <v>1696.7</v>
      </c>
      <c r="H148" s="25">
        <v>0</v>
      </c>
    </row>
    <row r="149" spans="1:8" ht="15.75" hidden="1">
      <c r="A149" s="88"/>
      <c r="B149" s="83"/>
      <c r="C149" s="9">
        <v>2017</v>
      </c>
      <c r="D149" s="15">
        <f t="shared" si="17"/>
        <v>1577.6</v>
      </c>
      <c r="E149" s="25">
        <v>0</v>
      </c>
      <c r="F149" s="25">
        <v>0</v>
      </c>
      <c r="G149" s="25">
        <v>1577.6</v>
      </c>
      <c r="H149" s="25">
        <v>0</v>
      </c>
    </row>
    <row r="150" spans="1:8" ht="15.75" hidden="1">
      <c r="A150" s="88"/>
      <c r="B150" s="83"/>
      <c r="C150" s="16">
        <v>2018</v>
      </c>
      <c r="D150" s="15">
        <f t="shared" si="17"/>
        <v>1799.8</v>
      </c>
      <c r="E150" s="25">
        <v>0</v>
      </c>
      <c r="F150" s="25">
        <v>0</v>
      </c>
      <c r="G150" s="25">
        <v>1799.8</v>
      </c>
      <c r="H150" s="25">
        <v>0</v>
      </c>
    </row>
    <row r="151" spans="1:8" ht="15.75" hidden="1">
      <c r="A151" s="88"/>
      <c r="B151" s="83"/>
      <c r="C151" s="16">
        <v>2019</v>
      </c>
      <c r="D151" s="15">
        <f t="shared" si="17"/>
        <v>4320</v>
      </c>
      <c r="E151" s="25">
        <v>0</v>
      </c>
      <c r="F151" s="25">
        <v>0</v>
      </c>
      <c r="G151" s="25">
        <v>4320</v>
      </c>
      <c r="H151" s="25">
        <v>0</v>
      </c>
    </row>
    <row r="152" spans="1:8" ht="15.75" hidden="1">
      <c r="A152" s="88"/>
      <c r="B152" s="83"/>
      <c r="C152" s="16">
        <v>2020</v>
      </c>
      <c r="D152" s="15">
        <f t="shared" si="17"/>
        <v>4150</v>
      </c>
      <c r="E152" s="25">
        <v>0</v>
      </c>
      <c r="F152" s="25">
        <v>0</v>
      </c>
      <c r="G152" s="25">
        <v>4150</v>
      </c>
      <c r="H152" s="25">
        <v>0</v>
      </c>
    </row>
    <row r="153" spans="1:8" ht="15.75" hidden="1">
      <c r="A153" s="88"/>
      <c r="B153" s="83"/>
      <c r="C153" s="16">
        <v>2021</v>
      </c>
      <c r="D153" s="15">
        <f t="shared" si="17"/>
        <v>4150</v>
      </c>
      <c r="E153" s="25">
        <v>0</v>
      </c>
      <c r="F153" s="25">
        <v>0</v>
      </c>
      <c r="G153" s="25">
        <v>4150</v>
      </c>
      <c r="H153" s="25">
        <v>0</v>
      </c>
    </row>
    <row r="154" spans="1:8" ht="12.75" hidden="1" customHeight="1">
      <c r="A154" s="88" t="s">
        <v>49</v>
      </c>
      <c r="B154" s="83" t="s">
        <v>50</v>
      </c>
      <c r="C154" s="9" t="s">
        <v>15</v>
      </c>
      <c r="D154" s="25">
        <f>D155+D156+D157+D158+D159+D160+D161</f>
        <v>181</v>
      </c>
      <c r="E154" s="25">
        <f>E155+E156+E157+E158+E159+E160+E161</f>
        <v>0</v>
      </c>
      <c r="F154" s="25">
        <f>F155+F156+F157+F158+F159+F160+F161</f>
        <v>0</v>
      </c>
      <c r="G154" s="25">
        <f>G155+G156+G157+G158+G159+G160+G161</f>
        <v>181</v>
      </c>
      <c r="H154" s="25">
        <f>H155+H156+H157+H158+H159+H160+H161</f>
        <v>0</v>
      </c>
    </row>
    <row r="155" spans="1:8" ht="15.75" hidden="1">
      <c r="A155" s="88"/>
      <c r="B155" s="83"/>
      <c r="C155" s="9">
        <v>2015</v>
      </c>
      <c r="D155" s="15">
        <f>E155+F155+G155+H155</f>
        <v>25</v>
      </c>
      <c r="E155" s="25">
        <v>0</v>
      </c>
      <c r="F155" s="25">
        <v>0</v>
      </c>
      <c r="G155" s="25">
        <v>25</v>
      </c>
      <c r="H155" s="25">
        <v>0</v>
      </c>
    </row>
    <row r="156" spans="1:8" ht="15.75" hidden="1">
      <c r="A156" s="88"/>
      <c r="B156" s="83"/>
      <c r="C156" s="9">
        <v>2016</v>
      </c>
      <c r="D156" s="15">
        <f t="shared" si="10"/>
        <v>26</v>
      </c>
      <c r="E156" s="25">
        <v>0</v>
      </c>
      <c r="F156" s="25">
        <v>0</v>
      </c>
      <c r="G156" s="25">
        <v>26</v>
      </c>
      <c r="H156" s="25">
        <v>0</v>
      </c>
    </row>
    <row r="157" spans="1:8" ht="15.75" hidden="1">
      <c r="A157" s="88"/>
      <c r="B157" s="83"/>
      <c r="C157" s="9">
        <v>2017</v>
      </c>
      <c r="D157" s="15">
        <f t="shared" si="10"/>
        <v>26</v>
      </c>
      <c r="E157" s="25">
        <v>0</v>
      </c>
      <c r="F157" s="25">
        <v>0</v>
      </c>
      <c r="G157" s="25">
        <v>26</v>
      </c>
      <c r="H157" s="25">
        <v>0</v>
      </c>
    </row>
    <row r="158" spans="1:8" ht="15.75" hidden="1">
      <c r="A158" s="88"/>
      <c r="B158" s="83"/>
      <c r="C158" s="16">
        <v>2018</v>
      </c>
      <c r="D158" s="15">
        <f t="shared" si="10"/>
        <v>26</v>
      </c>
      <c r="E158" s="25">
        <v>0</v>
      </c>
      <c r="F158" s="25">
        <v>0</v>
      </c>
      <c r="G158" s="25">
        <v>26</v>
      </c>
      <c r="H158" s="25">
        <v>0</v>
      </c>
    </row>
    <row r="159" spans="1:8" ht="15.75" hidden="1">
      <c r="A159" s="88"/>
      <c r="B159" s="83"/>
      <c r="C159" s="16">
        <v>2019</v>
      </c>
      <c r="D159" s="15">
        <f t="shared" si="10"/>
        <v>26</v>
      </c>
      <c r="E159" s="25">
        <v>0</v>
      </c>
      <c r="F159" s="25">
        <v>0</v>
      </c>
      <c r="G159" s="25">
        <v>26</v>
      </c>
      <c r="H159" s="25">
        <v>0</v>
      </c>
    </row>
    <row r="160" spans="1:8" ht="15.75" hidden="1">
      <c r="A160" s="88"/>
      <c r="B160" s="83"/>
      <c r="C160" s="16">
        <v>2020</v>
      </c>
      <c r="D160" s="15">
        <f t="shared" si="10"/>
        <v>26</v>
      </c>
      <c r="E160" s="25">
        <v>0</v>
      </c>
      <c r="F160" s="25">
        <v>0</v>
      </c>
      <c r="G160" s="25">
        <v>26</v>
      </c>
      <c r="H160" s="25">
        <v>0</v>
      </c>
    </row>
    <row r="161" spans="1:8" ht="15.75" hidden="1">
      <c r="A161" s="88"/>
      <c r="B161" s="83"/>
      <c r="C161" s="16">
        <v>2021</v>
      </c>
      <c r="D161" s="15">
        <f t="shared" si="10"/>
        <v>26</v>
      </c>
      <c r="E161" s="25">
        <v>0</v>
      </c>
      <c r="F161" s="25">
        <v>0</v>
      </c>
      <c r="G161" s="25">
        <v>26</v>
      </c>
      <c r="H161" s="25">
        <v>0</v>
      </c>
    </row>
    <row r="162" spans="1:8" ht="12.75" hidden="1" customHeight="1">
      <c r="A162" s="88" t="s">
        <v>51</v>
      </c>
      <c r="B162" s="78" t="s">
        <v>52</v>
      </c>
      <c r="C162" s="9" t="s">
        <v>15</v>
      </c>
      <c r="D162" s="25">
        <f>D163+D164+D165+D166+D167+D168+D169</f>
        <v>486.6</v>
      </c>
      <c r="E162" s="25">
        <f>E163+E164+E165+E166+E167+E168+E169</f>
        <v>171.8</v>
      </c>
      <c r="F162" s="25">
        <f>F163+F164+F165+F166+F167+F168+F169</f>
        <v>38.9</v>
      </c>
      <c r="G162" s="25">
        <f>G163+G164+G165+G166+G167+G168+G169</f>
        <v>275.90000000000003</v>
      </c>
      <c r="H162" s="25">
        <f>H163+H164+H165+H166+H167+H168+H169</f>
        <v>0</v>
      </c>
    </row>
    <row r="163" spans="1:8" ht="15.75" hidden="1">
      <c r="A163" s="88"/>
      <c r="B163" s="78"/>
      <c r="C163" s="9">
        <v>2015</v>
      </c>
      <c r="D163" s="15">
        <f t="shared" si="10"/>
        <v>96</v>
      </c>
      <c r="E163" s="25">
        <v>55</v>
      </c>
      <c r="F163" s="25">
        <v>0</v>
      </c>
      <c r="G163" s="25">
        <v>41</v>
      </c>
      <c r="H163" s="25">
        <v>0</v>
      </c>
    </row>
    <row r="164" spans="1:8" ht="15.75" hidden="1">
      <c r="A164" s="88"/>
      <c r="B164" s="78"/>
      <c r="C164" s="9">
        <v>2016</v>
      </c>
      <c r="D164" s="15">
        <f t="shared" si="10"/>
        <v>97</v>
      </c>
      <c r="E164" s="25">
        <v>56</v>
      </c>
      <c r="F164" s="25">
        <v>0</v>
      </c>
      <c r="G164" s="25">
        <v>41</v>
      </c>
      <c r="H164" s="25">
        <v>0</v>
      </c>
    </row>
    <row r="165" spans="1:8" ht="15.75" hidden="1">
      <c r="A165" s="88"/>
      <c r="B165" s="78"/>
      <c r="C165" s="9">
        <v>2017</v>
      </c>
      <c r="D165" s="15">
        <f t="shared" si="10"/>
        <v>146</v>
      </c>
      <c r="E165" s="25">
        <v>60.8</v>
      </c>
      <c r="F165" s="25">
        <v>38.9</v>
      </c>
      <c r="G165" s="25">
        <v>46.3</v>
      </c>
      <c r="H165" s="25">
        <v>0</v>
      </c>
    </row>
    <row r="166" spans="1:8" ht="15.75" hidden="1">
      <c r="A166" s="88"/>
      <c r="B166" s="78"/>
      <c r="C166" s="16">
        <v>2018</v>
      </c>
      <c r="D166" s="15">
        <f t="shared" si="10"/>
        <v>32.799999999999997</v>
      </c>
      <c r="E166" s="25">
        <v>0</v>
      </c>
      <c r="F166" s="25">
        <v>0</v>
      </c>
      <c r="G166" s="25">
        <v>32.799999999999997</v>
      </c>
      <c r="H166" s="25">
        <v>0</v>
      </c>
    </row>
    <row r="167" spans="1:8" ht="15.75" hidden="1">
      <c r="A167" s="88"/>
      <c r="B167" s="78"/>
      <c r="C167" s="16">
        <v>2019</v>
      </c>
      <c r="D167" s="15">
        <f t="shared" si="10"/>
        <v>32.799999999999997</v>
      </c>
      <c r="E167" s="25">
        <v>0</v>
      </c>
      <c r="F167" s="25">
        <v>0</v>
      </c>
      <c r="G167" s="25">
        <v>32.799999999999997</v>
      </c>
      <c r="H167" s="25">
        <v>0</v>
      </c>
    </row>
    <row r="168" spans="1:8" ht="15.75" hidden="1">
      <c r="A168" s="88"/>
      <c r="B168" s="78"/>
      <c r="C168" s="16">
        <v>2020</v>
      </c>
      <c r="D168" s="15">
        <f t="shared" si="10"/>
        <v>41</v>
      </c>
      <c r="E168" s="25">
        <v>0</v>
      </c>
      <c r="F168" s="25">
        <v>0</v>
      </c>
      <c r="G168" s="25">
        <v>41</v>
      </c>
      <c r="H168" s="25">
        <v>0</v>
      </c>
    </row>
    <row r="169" spans="1:8" ht="15.75" hidden="1">
      <c r="A169" s="88"/>
      <c r="B169" s="78"/>
      <c r="C169" s="16">
        <v>2021</v>
      </c>
      <c r="D169" s="15">
        <f t="shared" si="10"/>
        <v>41</v>
      </c>
      <c r="E169" s="25">
        <v>0</v>
      </c>
      <c r="F169" s="25">
        <v>0</v>
      </c>
      <c r="G169" s="25">
        <v>41</v>
      </c>
      <c r="H169" s="25">
        <v>0</v>
      </c>
    </row>
    <row r="170" spans="1:8" ht="12.75" hidden="1" customHeight="1">
      <c r="A170" s="88" t="s">
        <v>53</v>
      </c>
      <c r="B170" s="78" t="s">
        <v>54</v>
      </c>
      <c r="C170" s="9" t="s">
        <v>15</v>
      </c>
      <c r="D170" s="25">
        <f>D171+D172+D173+D174+D175+D176+D177</f>
        <v>201.8</v>
      </c>
      <c r="E170" s="25">
        <f>E171+E172+E173+E174+E175+E176+E177</f>
        <v>0</v>
      </c>
      <c r="F170" s="25">
        <f>F171+F172+F173+F174+F175+F176+F177</f>
        <v>0</v>
      </c>
      <c r="G170" s="25">
        <f>G171+G172+G173+G174+G175+G176+G177</f>
        <v>201.8</v>
      </c>
      <c r="H170" s="25">
        <f>H171+H172+H173+H174+H175+H176+H177</f>
        <v>0</v>
      </c>
    </row>
    <row r="171" spans="1:8" ht="15.75" hidden="1">
      <c r="A171" s="88"/>
      <c r="B171" s="78"/>
      <c r="C171" s="9">
        <v>2015</v>
      </c>
      <c r="D171" s="15">
        <f t="shared" si="10"/>
        <v>40.200000000000003</v>
      </c>
      <c r="E171" s="25">
        <v>0</v>
      </c>
      <c r="F171" s="25">
        <v>0</v>
      </c>
      <c r="G171" s="25">
        <v>40.200000000000003</v>
      </c>
      <c r="H171" s="25">
        <v>0</v>
      </c>
    </row>
    <row r="172" spans="1:8" ht="15.75" hidden="1">
      <c r="A172" s="88"/>
      <c r="B172" s="78"/>
      <c r="C172" s="9">
        <v>2016</v>
      </c>
      <c r="D172" s="15">
        <f t="shared" si="10"/>
        <v>40.1</v>
      </c>
      <c r="E172" s="25">
        <v>0</v>
      </c>
      <c r="F172" s="25">
        <v>0</v>
      </c>
      <c r="G172" s="25">
        <v>40.1</v>
      </c>
      <c r="H172" s="25">
        <v>0</v>
      </c>
    </row>
    <row r="173" spans="1:8" ht="15.75" hidden="1">
      <c r="A173" s="88"/>
      <c r="B173" s="78"/>
      <c r="C173" s="9">
        <v>2017</v>
      </c>
      <c r="D173" s="15">
        <f t="shared" si="10"/>
        <v>40.1</v>
      </c>
      <c r="E173" s="25">
        <v>0</v>
      </c>
      <c r="F173" s="25">
        <v>0</v>
      </c>
      <c r="G173" s="25">
        <v>40.1</v>
      </c>
      <c r="H173" s="25">
        <v>0</v>
      </c>
    </row>
    <row r="174" spans="1:8" ht="15.75" hidden="1">
      <c r="A174" s="88"/>
      <c r="B174" s="78"/>
      <c r="C174" s="16">
        <v>2018</v>
      </c>
      <c r="D174" s="15">
        <f t="shared" si="10"/>
        <v>40.1</v>
      </c>
      <c r="E174" s="25">
        <v>0</v>
      </c>
      <c r="F174" s="25">
        <v>0</v>
      </c>
      <c r="G174" s="25">
        <v>40.1</v>
      </c>
      <c r="H174" s="25">
        <v>0</v>
      </c>
    </row>
    <row r="175" spans="1:8" ht="15.75" hidden="1">
      <c r="A175" s="88"/>
      <c r="B175" s="78"/>
      <c r="C175" s="16">
        <v>2019</v>
      </c>
      <c r="D175" s="15">
        <f t="shared" si="10"/>
        <v>41.3</v>
      </c>
      <c r="E175" s="25">
        <v>0</v>
      </c>
      <c r="F175" s="25">
        <v>0</v>
      </c>
      <c r="G175" s="25">
        <v>41.3</v>
      </c>
      <c r="H175" s="25">
        <v>0</v>
      </c>
    </row>
    <row r="176" spans="1:8" ht="15.75" hidden="1">
      <c r="A176" s="88"/>
      <c r="B176" s="78"/>
      <c r="C176" s="16">
        <v>2020</v>
      </c>
      <c r="D176" s="15">
        <f t="shared" si="10"/>
        <v>0</v>
      </c>
      <c r="E176" s="25">
        <v>0</v>
      </c>
      <c r="F176" s="25">
        <v>0</v>
      </c>
      <c r="G176" s="25">
        <v>0</v>
      </c>
      <c r="H176" s="25">
        <v>0</v>
      </c>
    </row>
    <row r="177" spans="1:8" ht="15.75" hidden="1">
      <c r="A177" s="88"/>
      <c r="B177" s="78"/>
      <c r="C177" s="16">
        <v>2021</v>
      </c>
      <c r="D177" s="15">
        <f t="shared" si="10"/>
        <v>0</v>
      </c>
      <c r="E177" s="25">
        <v>0</v>
      </c>
      <c r="F177" s="25">
        <v>0</v>
      </c>
      <c r="G177" s="25">
        <v>0</v>
      </c>
      <c r="H177" s="25">
        <v>0</v>
      </c>
    </row>
    <row r="178" spans="1:8" ht="12.75" hidden="1" customHeight="1">
      <c r="A178" s="88" t="s">
        <v>55</v>
      </c>
      <c r="B178" s="78" t="s">
        <v>56</v>
      </c>
      <c r="C178" s="9" t="s">
        <v>15</v>
      </c>
      <c r="D178" s="25">
        <f>D179+D180+D181+D182+D183+D184+D185</f>
        <v>4199.3999999999996</v>
      </c>
      <c r="E178" s="25">
        <f>E179+E180+E181+E182+E183+E184+E185</f>
        <v>0</v>
      </c>
      <c r="F178" s="25">
        <f>F179+F180+F181+F182+F183+F184+F185</f>
        <v>2951.1</v>
      </c>
      <c r="G178" s="25">
        <f>G179+G180+G181+G182+G183+G184+G185</f>
        <v>1248.3000000000002</v>
      </c>
      <c r="H178" s="25">
        <f>H179+H180+H181+H182+H183+H184+H185</f>
        <v>0</v>
      </c>
    </row>
    <row r="179" spans="1:8" ht="15.75" hidden="1">
      <c r="A179" s="88"/>
      <c r="B179" s="78"/>
      <c r="C179" s="9">
        <v>2015</v>
      </c>
      <c r="D179" s="15">
        <f t="shared" si="10"/>
        <v>0</v>
      </c>
      <c r="E179" s="25">
        <v>0</v>
      </c>
      <c r="F179" s="25">
        <v>0</v>
      </c>
      <c r="G179" s="25">
        <v>0</v>
      </c>
      <c r="H179" s="25">
        <v>0</v>
      </c>
    </row>
    <row r="180" spans="1:8" ht="15.75" hidden="1">
      <c r="A180" s="88"/>
      <c r="B180" s="78"/>
      <c r="C180" s="9">
        <v>2016</v>
      </c>
      <c r="D180" s="15">
        <f t="shared" si="10"/>
        <v>0</v>
      </c>
      <c r="E180" s="25">
        <v>0</v>
      </c>
      <c r="F180" s="25">
        <v>0</v>
      </c>
      <c r="G180" s="25">
        <v>0</v>
      </c>
      <c r="H180" s="25">
        <v>0</v>
      </c>
    </row>
    <row r="181" spans="1:8" ht="15.75" hidden="1">
      <c r="A181" s="88"/>
      <c r="B181" s="78"/>
      <c r="C181" s="9">
        <v>2017</v>
      </c>
      <c r="D181" s="15">
        <f t="shared" si="10"/>
        <v>1831.9</v>
      </c>
      <c r="E181" s="25">
        <v>0</v>
      </c>
      <c r="F181" s="25">
        <v>1114.8</v>
      </c>
      <c r="G181" s="25">
        <v>717.1</v>
      </c>
      <c r="H181" s="25">
        <v>0</v>
      </c>
    </row>
    <row r="182" spans="1:8" ht="15.75" hidden="1">
      <c r="A182" s="88"/>
      <c r="B182" s="78"/>
      <c r="C182" s="16">
        <v>2018</v>
      </c>
      <c r="D182" s="15">
        <f t="shared" si="10"/>
        <v>2367.5</v>
      </c>
      <c r="E182" s="25">
        <v>0</v>
      </c>
      <c r="F182" s="25">
        <v>1836.3</v>
      </c>
      <c r="G182" s="25">
        <v>531.20000000000005</v>
      </c>
      <c r="H182" s="25">
        <v>0</v>
      </c>
    </row>
    <row r="183" spans="1:8" ht="15.75" hidden="1">
      <c r="A183" s="88"/>
      <c r="B183" s="78"/>
      <c r="C183" s="16">
        <v>2019</v>
      </c>
      <c r="D183" s="15">
        <f t="shared" si="10"/>
        <v>0</v>
      </c>
      <c r="E183" s="25">
        <v>0</v>
      </c>
      <c r="F183" s="25">
        <v>0</v>
      </c>
      <c r="G183" s="25">
        <v>0</v>
      </c>
      <c r="H183" s="25">
        <v>0</v>
      </c>
    </row>
    <row r="184" spans="1:8" ht="15.75" hidden="1">
      <c r="A184" s="88"/>
      <c r="B184" s="78"/>
      <c r="C184" s="16">
        <v>2020</v>
      </c>
      <c r="D184" s="15">
        <f t="shared" si="10"/>
        <v>0</v>
      </c>
      <c r="E184" s="25">
        <v>0</v>
      </c>
      <c r="F184" s="25">
        <v>0</v>
      </c>
      <c r="G184" s="25">
        <v>0</v>
      </c>
      <c r="H184" s="25">
        <v>0</v>
      </c>
    </row>
    <row r="185" spans="1:8" ht="50.25" hidden="1" customHeight="1">
      <c r="A185" s="88"/>
      <c r="B185" s="78"/>
      <c r="C185" s="16">
        <v>2021</v>
      </c>
      <c r="D185" s="15">
        <f t="shared" si="10"/>
        <v>0</v>
      </c>
      <c r="E185" s="25">
        <v>0</v>
      </c>
      <c r="F185" s="25">
        <v>0</v>
      </c>
      <c r="G185" s="25">
        <v>0</v>
      </c>
      <c r="H185" s="25">
        <v>0</v>
      </c>
    </row>
    <row r="186" spans="1:8" ht="12.75" hidden="1" customHeight="1">
      <c r="A186" s="88" t="s">
        <v>57</v>
      </c>
      <c r="B186" s="78" t="s">
        <v>85</v>
      </c>
      <c r="C186" s="9" t="s">
        <v>15</v>
      </c>
      <c r="D186" s="25">
        <f>D187+D188+D189+D190+D191+D192+D193</f>
        <v>163.20000000000002</v>
      </c>
      <c r="E186" s="25">
        <f>E187+E188+E189+E190+E191+E192+E193</f>
        <v>111.6</v>
      </c>
      <c r="F186" s="25">
        <f>F187+F188+F189+F190+F191+F192+F193</f>
        <v>35.200000000000003</v>
      </c>
      <c r="G186" s="25">
        <f>G187+G188+G189+G190+G191+G192+G193</f>
        <v>16.399999999999999</v>
      </c>
      <c r="H186" s="25">
        <f>H187+H188+H189+H190+H191+H192+H193</f>
        <v>0</v>
      </c>
    </row>
    <row r="187" spans="1:8" ht="15.75" hidden="1">
      <c r="A187" s="88"/>
      <c r="B187" s="78"/>
      <c r="C187" s="9">
        <v>2015</v>
      </c>
      <c r="D187" s="15">
        <f t="shared" si="10"/>
        <v>0</v>
      </c>
      <c r="E187" s="25">
        <v>0</v>
      </c>
      <c r="F187" s="25">
        <v>0</v>
      </c>
      <c r="G187" s="25">
        <v>0</v>
      </c>
      <c r="H187" s="25">
        <v>0</v>
      </c>
    </row>
    <row r="188" spans="1:8" ht="15.75" hidden="1">
      <c r="A188" s="88"/>
      <c r="B188" s="78"/>
      <c r="C188" s="9">
        <v>2016</v>
      </c>
      <c r="D188" s="15">
        <f t="shared" si="10"/>
        <v>0</v>
      </c>
      <c r="E188" s="25">
        <v>0</v>
      </c>
      <c r="F188" s="25">
        <v>0</v>
      </c>
      <c r="G188" s="25">
        <v>0</v>
      </c>
      <c r="H188" s="25">
        <v>0</v>
      </c>
    </row>
    <row r="189" spans="1:8" ht="15.75" hidden="1">
      <c r="A189" s="88"/>
      <c r="B189" s="78"/>
      <c r="C189" s="9">
        <v>2017</v>
      </c>
      <c r="D189" s="15">
        <f t="shared" si="10"/>
        <v>0</v>
      </c>
      <c r="E189" s="25">
        <v>0</v>
      </c>
      <c r="F189" s="25">
        <v>0</v>
      </c>
      <c r="G189" s="25">
        <v>0</v>
      </c>
      <c r="H189" s="25">
        <v>0</v>
      </c>
    </row>
    <row r="190" spans="1:8" ht="15.75" hidden="1">
      <c r="A190" s="88"/>
      <c r="B190" s="78"/>
      <c r="C190" s="16">
        <v>2018</v>
      </c>
      <c r="D190" s="15">
        <f t="shared" si="10"/>
        <v>81.600000000000009</v>
      </c>
      <c r="E190" s="25">
        <v>55.8</v>
      </c>
      <c r="F190" s="25">
        <v>17.600000000000001</v>
      </c>
      <c r="G190" s="25">
        <v>8.1999999999999993</v>
      </c>
      <c r="H190" s="25">
        <v>0</v>
      </c>
    </row>
    <row r="191" spans="1:8" ht="15.75" hidden="1">
      <c r="A191" s="88"/>
      <c r="B191" s="78"/>
      <c r="C191" s="16">
        <v>2019</v>
      </c>
      <c r="D191" s="15">
        <f t="shared" si="10"/>
        <v>81.600000000000009</v>
      </c>
      <c r="E191" s="25">
        <v>55.8</v>
      </c>
      <c r="F191" s="25">
        <v>17.600000000000001</v>
      </c>
      <c r="G191" s="25">
        <v>8.1999999999999993</v>
      </c>
      <c r="H191" s="25">
        <v>0</v>
      </c>
    </row>
    <row r="192" spans="1:8" ht="15.75" hidden="1">
      <c r="A192" s="88"/>
      <c r="B192" s="78"/>
      <c r="C192" s="16">
        <v>2020</v>
      </c>
      <c r="D192" s="15">
        <f t="shared" si="10"/>
        <v>0</v>
      </c>
      <c r="E192" s="25">
        <v>0</v>
      </c>
      <c r="F192" s="25">
        <v>0</v>
      </c>
      <c r="G192" s="25">
        <v>0</v>
      </c>
      <c r="H192" s="25">
        <v>0</v>
      </c>
    </row>
    <row r="193" spans="1:8" ht="15.75" hidden="1">
      <c r="A193" s="88"/>
      <c r="B193" s="78"/>
      <c r="C193" s="16">
        <v>2021</v>
      </c>
      <c r="D193" s="15">
        <f t="shared" si="10"/>
        <v>0</v>
      </c>
      <c r="E193" s="25">
        <v>0</v>
      </c>
      <c r="F193" s="25">
        <v>0</v>
      </c>
      <c r="G193" s="25">
        <v>0</v>
      </c>
      <c r="H193" s="25">
        <v>0</v>
      </c>
    </row>
    <row r="194" spans="1:8" ht="12.75" hidden="1" customHeight="1">
      <c r="A194" s="88" t="s">
        <v>58</v>
      </c>
      <c r="B194" s="84"/>
      <c r="C194" s="9" t="s">
        <v>15</v>
      </c>
      <c r="D194" s="25">
        <f>D195+D196+D197+D198+D199+D200+D201</f>
        <v>0</v>
      </c>
      <c r="E194" s="25">
        <f>E195+E196+E197+E198+E199+E200+E201</f>
        <v>0</v>
      </c>
      <c r="F194" s="25">
        <f>F195+F196+F197+F198+F199+F200+F201</f>
        <v>0</v>
      </c>
      <c r="G194" s="25">
        <f>G195+G196+G197+G198+G199+G200+G201</f>
        <v>0</v>
      </c>
      <c r="H194" s="25">
        <f>H195+H196+H197+H198+H199+H200+H201</f>
        <v>0</v>
      </c>
    </row>
    <row r="195" spans="1:8" ht="15.75" hidden="1">
      <c r="A195" s="88"/>
      <c r="B195" s="84"/>
      <c r="C195" s="9">
        <v>2015</v>
      </c>
      <c r="D195" s="15">
        <f t="shared" si="10"/>
        <v>0</v>
      </c>
      <c r="E195" s="25"/>
      <c r="F195" s="25"/>
      <c r="G195" s="25"/>
      <c r="H195" s="25"/>
    </row>
    <row r="196" spans="1:8" ht="15.75" hidden="1">
      <c r="A196" s="88"/>
      <c r="B196" s="84"/>
      <c r="C196" s="9">
        <v>2016</v>
      </c>
      <c r="D196" s="15">
        <f t="shared" ref="D196:D201" si="18">E196+F196+G196+H196</f>
        <v>0</v>
      </c>
      <c r="E196" s="25"/>
      <c r="F196" s="25"/>
      <c r="G196" s="25"/>
      <c r="H196" s="25"/>
    </row>
    <row r="197" spans="1:8" ht="15.75" hidden="1">
      <c r="A197" s="88"/>
      <c r="B197" s="84"/>
      <c r="C197" s="9">
        <v>2017</v>
      </c>
      <c r="D197" s="15">
        <f t="shared" si="18"/>
        <v>0</v>
      </c>
      <c r="E197" s="25"/>
      <c r="F197" s="25"/>
      <c r="G197" s="25"/>
      <c r="H197" s="25"/>
    </row>
    <row r="198" spans="1:8" ht="15.75" hidden="1">
      <c r="A198" s="88"/>
      <c r="B198" s="84"/>
      <c r="C198" s="16">
        <v>2018</v>
      </c>
      <c r="D198" s="15">
        <f t="shared" si="18"/>
        <v>0</v>
      </c>
      <c r="E198" s="25"/>
      <c r="F198" s="25"/>
      <c r="G198" s="25"/>
      <c r="H198" s="25"/>
    </row>
    <row r="199" spans="1:8" ht="15.75" hidden="1">
      <c r="A199" s="88"/>
      <c r="B199" s="84"/>
      <c r="C199" s="16">
        <v>2019</v>
      </c>
      <c r="D199" s="15">
        <f t="shared" si="18"/>
        <v>0</v>
      </c>
      <c r="E199" s="29"/>
      <c r="F199" s="29"/>
      <c r="G199" s="29"/>
      <c r="H199" s="29"/>
    </row>
    <row r="200" spans="1:8" ht="15.75" hidden="1">
      <c r="A200" s="88"/>
      <c r="B200" s="84"/>
      <c r="C200" s="16">
        <v>2020</v>
      </c>
      <c r="D200" s="15">
        <f t="shared" si="18"/>
        <v>0</v>
      </c>
      <c r="E200" s="29"/>
      <c r="F200" s="29"/>
      <c r="G200" s="29"/>
      <c r="H200" s="29"/>
    </row>
    <row r="201" spans="1:8" ht="15.75" hidden="1">
      <c r="A201" s="88"/>
      <c r="B201" s="84"/>
      <c r="C201" s="16">
        <v>2021</v>
      </c>
      <c r="D201" s="15">
        <f t="shared" si="18"/>
        <v>0</v>
      </c>
      <c r="E201" s="29"/>
      <c r="F201" s="29"/>
      <c r="G201" s="29"/>
      <c r="H201" s="29"/>
    </row>
    <row r="202" spans="1:8" ht="12.75" hidden="1" customHeight="1">
      <c r="A202" s="88" t="s">
        <v>59</v>
      </c>
      <c r="B202" s="84"/>
      <c r="C202" s="9" t="s">
        <v>15</v>
      </c>
      <c r="D202" s="29">
        <f>D203+D204+D205+D206+D207+D208+D209</f>
        <v>0</v>
      </c>
      <c r="E202" s="29">
        <f>E203+E204+E205+E206+E207+E208+E209</f>
        <v>0</v>
      </c>
      <c r="F202" s="29">
        <f>F203+F204+F205+F206+F207+F208+F209</f>
        <v>0</v>
      </c>
      <c r="G202" s="29">
        <f>G203+G204+G205+G206+G207+G208+G209</f>
        <v>0</v>
      </c>
      <c r="H202" s="29">
        <f>H203+H204+H205+H206+H207+H208+H209</f>
        <v>0</v>
      </c>
    </row>
    <row r="203" spans="1:8" ht="15.75" hidden="1">
      <c r="A203" s="88"/>
      <c r="B203" s="84"/>
      <c r="C203" s="9">
        <v>2015</v>
      </c>
      <c r="D203" s="15">
        <f t="shared" ref="D203:D209" si="19">E203+F203+G203+H203</f>
        <v>0</v>
      </c>
      <c r="E203" s="29"/>
      <c r="F203" s="29"/>
      <c r="G203" s="29"/>
      <c r="H203" s="29"/>
    </row>
    <row r="204" spans="1:8" ht="15.75" hidden="1">
      <c r="A204" s="88"/>
      <c r="B204" s="84"/>
      <c r="C204" s="9">
        <v>2016</v>
      </c>
      <c r="D204" s="15">
        <f t="shared" si="19"/>
        <v>0</v>
      </c>
      <c r="E204" s="29"/>
      <c r="F204" s="29"/>
      <c r="G204" s="29"/>
      <c r="H204" s="29"/>
    </row>
    <row r="205" spans="1:8" ht="15.75" hidden="1">
      <c r="A205" s="88"/>
      <c r="B205" s="84"/>
      <c r="C205" s="9">
        <v>2017</v>
      </c>
      <c r="D205" s="15">
        <f t="shared" si="19"/>
        <v>0</v>
      </c>
      <c r="E205" s="29"/>
      <c r="F205" s="29"/>
      <c r="G205" s="29"/>
      <c r="H205" s="29"/>
    </row>
    <row r="206" spans="1:8" ht="15.75" hidden="1">
      <c r="A206" s="88"/>
      <c r="B206" s="84"/>
      <c r="C206" s="16">
        <v>2018</v>
      </c>
      <c r="D206" s="15">
        <f t="shared" si="19"/>
        <v>0</v>
      </c>
      <c r="E206" s="29"/>
      <c r="F206" s="29"/>
      <c r="G206" s="29"/>
      <c r="H206" s="29"/>
    </row>
    <row r="207" spans="1:8" ht="15.75" hidden="1">
      <c r="A207" s="88"/>
      <c r="B207" s="84"/>
      <c r="C207" s="16">
        <v>2019</v>
      </c>
      <c r="D207" s="15">
        <f t="shared" si="19"/>
        <v>0</v>
      </c>
      <c r="E207" s="29"/>
      <c r="F207" s="29"/>
      <c r="G207" s="29"/>
      <c r="H207" s="29"/>
    </row>
    <row r="208" spans="1:8" ht="15.75" hidden="1">
      <c r="A208" s="88"/>
      <c r="B208" s="84"/>
      <c r="C208" s="16">
        <v>2020</v>
      </c>
      <c r="D208" s="15">
        <f t="shared" si="19"/>
        <v>0</v>
      </c>
      <c r="E208" s="29"/>
      <c r="F208" s="29"/>
      <c r="G208" s="29"/>
      <c r="H208" s="29"/>
    </row>
    <row r="209" spans="1:8" ht="15.75" hidden="1">
      <c r="A209" s="88"/>
      <c r="B209" s="84"/>
      <c r="C209" s="16">
        <v>2021</v>
      </c>
      <c r="D209" s="15">
        <f t="shared" si="19"/>
        <v>0</v>
      </c>
      <c r="E209" s="29"/>
      <c r="F209" s="29"/>
      <c r="G209" s="29"/>
      <c r="H209" s="29"/>
    </row>
    <row r="210" spans="1:8" ht="12.75" hidden="1" customHeight="1">
      <c r="A210" s="88" t="s">
        <v>60</v>
      </c>
      <c r="B210" s="84"/>
      <c r="C210" s="9" t="s">
        <v>15</v>
      </c>
      <c r="D210" s="29">
        <f>D211+D212+D213+D214+D215+D216+D217</f>
        <v>0</v>
      </c>
      <c r="E210" s="29">
        <f>E211+E212+E213+E214+E215+E216+E217</f>
        <v>0</v>
      </c>
      <c r="F210" s="29">
        <f>F211+F212+F213+F214+F215+F216+F217</f>
        <v>0</v>
      </c>
      <c r="G210" s="29">
        <f>G211+G212+G213+G214+G215+G216+G217</f>
        <v>0</v>
      </c>
      <c r="H210" s="29">
        <f>H211+H212+H213+H214+H215+H216+H217</f>
        <v>0</v>
      </c>
    </row>
    <row r="211" spans="1:8" ht="15.75" hidden="1">
      <c r="A211" s="88"/>
      <c r="B211" s="84"/>
      <c r="C211" s="9">
        <v>2015</v>
      </c>
      <c r="D211" s="15">
        <f t="shared" ref="D211:D281" si="20">E211+F211+G211+H211</f>
        <v>0</v>
      </c>
      <c r="E211" s="29"/>
      <c r="F211" s="29"/>
      <c r="G211" s="29"/>
      <c r="H211" s="29"/>
    </row>
    <row r="212" spans="1:8" ht="15.75" hidden="1">
      <c r="A212" s="88"/>
      <c r="B212" s="84"/>
      <c r="C212" s="9">
        <v>2016</v>
      </c>
      <c r="D212" s="15">
        <f t="shared" si="20"/>
        <v>0</v>
      </c>
      <c r="E212" s="29"/>
      <c r="F212" s="29"/>
      <c r="G212" s="29"/>
      <c r="H212" s="29"/>
    </row>
    <row r="213" spans="1:8" ht="15.75" hidden="1">
      <c r="A213" s="88"/>
      <c r="B213" s="84"/>
      <c r="C213" s="9">
        <v>2017</v>
      </c>
      <c r="D213" s="15">
        <f t="shared" si="20"/>
        <v>0</v>
      </c>
      <c r="E213" s="29"/>
      <c r="F213" s="29"/>
      <c r="G213" s="29"/>
      <c r="H213" s="29"/>
    </row>
    <row r="214" spans="1:8" ht="15.75" hidden="1">
      <c r="A214" s="88"/>
      <c r="B214" s="84"/>
      <c r="C214" s="16">
        <v>2018</v>
      </c>
      <c r="D214" s="15">
        <f t="shared" si="20"/>
        <v>0</v>
      </c>
      <c r="E214" s="29"/>
      <c r="F214" s="29"/>
      <c r="G214" s="29"/>
      <c r="H214" s="29"/>
    </row>
    <row r="215" spans="1:8" ht="15.75" hidden="1">
      <c r="A215" s="88"/>
      <c r="B215" s="84"/>
      <c r="C215" s="16">
        <v>2019</v>
      </c>
      <c r="D215" s="15">
        <f t="shared" si="20"/>
        <v>0</v>
      </c>
      <c r="E215" s="29"/>
      <c r="F215" s="29"/>
      <c r="G215" s="29"/>
      <c r="H215" s="29"/>
    </row>
    <row r="216" spans="1:8" ht="15.75" hidden="1">
      <c r="A216" s="88"/>
      <c r="B216" s="84"/>
      <c r="C216" s="16">
        <v>2020</v>
      </c>
      <c r="D216" s="15">
        <f t="shared" si="20"/>
        <v>0</v>
      </c>
      <c r="E216" s="29"/>
      <c r="F216" s="29"/>
      <c r="G216" s="29"/>
      <c r="H216" s="29"/>
    </row>
    <row r="217" spans="1:8" ht="15.75" hidden="1">
      <c r="A217" s="88"/>
      <c r="B217" s="84"/>
      <c r="C217" s="16">
        <v>2021</v>
      </c>
      <c r="D217" s="15">
        <f t="shared" si="20"/>
        <v>0</v>
      </c>
      <c r="E217" s="29"/>
      <c r="F217" s="29"/>
      <c r="G217" s="29"/>
      <c r="H217" s="29"/>
    </row>
    <row r="218" spans="1:8" ht="15.75" customHeight="1">
      <c r="A218" s="77" t="s">
        <v>61</v>
      </c>
      <c r="B218" s="81" t="s">
        <v>62</v>
      </c>
      <c r="C218" s="9" t="s">
        <v>15</v>
      </c>
      <c r="D218" s="25">
        <f>D219+D220+D221+D222+D223+D224+D225</f>
        <v>25299.7</v>
      </c>
      <c r="E218" s="25">
        <f>E219+E220+E221+E222+E223+E224+E225</f>
        <v>0</v>
      </c>
      <c r="F218" s="25">
        <f>F219+F220+F221+F222+F223+F224+F225</f>
        <v>4200.6000000000004</v>
      </c>
      <c r="G218" s="25">
        <f>G219+G220+G221+G222+G223+G224+G225</f>
        <v>21078.1</v>
      </c>
      <c r="H218" s="25">
        <f>H219+H220+H221+H222+H223+H224+H225</f>
        <v>21</v>
      </c>
    </row>
    <row r="219" spans="1:8" ht="15.75">
      <c r="A219" s="77"/>
      <c r="B219" s="81"/>
      <c r="C219" s="9">
        <v>2015</v>
      </c>
      <c r="D219" s="15">
        <f t="shared" si="20"/>
        <v>2841.2999999999997</v>
      </c>
      <c r="E219" s="25">
        <f t="shared" ref="E219:H225" si="21">E227+E251</f>
        <v>0</v>
      </c>
      <c r="F219" s="25">
        <f t="shared" si="21"/>
        <v>799.6</v>
      </c>
      <c r="G219" s="25">
        <f t="shared" si="21"/>
        <v>2021.1</v>
      </c>
      <c r="H219" s="25">
        <f t="shared" si="21"/>
        <v>20.6</v>
      </c>
    </row>
    <row r="220" spans="1:8" ht="15.75">
      <c r="A220" s="77"/>
      <c r="B220" s="81"/>
      <c r="C220" s="9">
        <v>2016</v>
      </c>
      <c r="D220" s="15">
        <f t="shared" si="20"/>
        <v>2556.8000000000002</v>
      </c>
      <c r="E220" s="25">
        <f t="shared" si="21"/>
        <v>0</v>
      </c>
      <c r="F220" s="25">
        <f t="shared" si="21"/>
        <v>560.4</v>
      </c>
      <c r="G220" s="25">
        <f t="shared" si="21"/>
        <v>1996</v>
      </c>
      <c r="H220" s="25">
        <f t="shared" si="21"/>
        <v>0.4</v>
      </c>
    </row>
    <row r="221" spans="1:8" ht="15.75">
      <c r="A221" s="77"/>
      <c r="B221" s="81"/>
      <c r="C221" s="9">
        <v>2017</v>
      </c>
      <c r="D221" s="15">
        <f t="shared" si="20"/>
        <v>3296.6</v>
      </c>
      <c r="E221" s="25">
        <f t="shared" si="21"/>
        <v>0</v>
      </c>
      <c r="F221" s="25">
        <f t="shared" si="21"/>
        <v>1046.5999999999999</v>
      </c>
      <c r="G221" s="25">
        <f t="shared" si="21"/>
        <v>2250</v>
      </c>
      <c r="H221" s="25">
        <f t="shared" si="21"/>
        <v>0</v>
      </c>
    </row>
    <row r="222" spans="1:8" ht="15.75">
      <c r="A222" s="77"/>
      <c r="B222" s="81"/>
      <c r="C222" s="16">
        <v>2018</v>
      </c>
      <c r="D222" s="15">
        <f t="shared" si="20"/>
        <v>4055</v>
      </c>
      <c r="E222" s="25">
        <f t="shared" si="21"/>
        <v>0</v>
      </c>
      <c r="F222" s="25">
        <f t="shared" si="21"/>
        <v>1794</v>
      </c>
      <c r="G222" s="25">
        <f t="shared" si="21"/>
        <v>2261</v>
      </c>
      <c r="H222" s="25">
        <f t="shared" si="21"/>
        <v>0</v>
      </c>
    </row>
    <row r="223" spans="1:8" ht="15.75">
      <c r="A223" s="77"/>
      <c r="B223" s="81"/>
      <c r="C223" s="16">
        <v>2019</v>
      </c>
      <c r="D223" s="15">
        <f t="shared" si="20"/>
        <v>4250</v>
      </c>
      <c r="E223" s="25">
        <f t="shared" si="21"/>
        <v>0</v>
      </c>
      <c r="F223" s="25">
        <f t="shared" si="21"/>
        <v>0</v>
      </c>
      <c r="G223" s="25">
        <f t="shared" si="21"/>
        <v>4250</v>
      </c>
      <c r="H223" s="25">
        <f t="shared" si="21"/>
        <v>0</v>
      </c>
    </row>
    <row r="224" spans="1:8" ht="15.75">
      <c r="A224" s="77"/>
      <c r="B224" s="81"/>
      <c r="C224" s="16">
        <v>2020</v>
      </c>
      <c r="D224" s="15">
        <f t="shared" si="20"/>
        <v>4150</v>
      </c>
      <c r="E224" s="25">
        <f t="shared" si="21"/>
        <v>0</v>
      </c>
      <c r="F224" s="25">
        <f t="shared" si="21"/>
        <v>0</v>
      </c>
      <c r="G224" s="25">
        <f t="shared" si="21"/>
        <v>4150</v>
      </c>
      <c r="H224" s="25">
        <f t="shared" si="21"/>
        <v>0</v>
      </c>
    </row>
    <row r="225" spans="1:8" ht="15.75">
      <c r="A225" s="77"/>
      <c r="B225" s="81"/>
      <c r="C225" s="16">
        <v>2021</v>
      </c>
      <c r="D225" s="15">
        <f t="shared" si="20"/>
        <v>4150</v>
      </c>
      <c r="E225" s="25">
        <f t="shared" si="21"/>
        <v>0</v>
      </c>
      <c r="F225" s="25">
        <f t="shared" si="21"/>
        <v>0</v>
      </c>
      <c r="G225" s="25">
        <f t="shared" si="21"/>
        <v>4150</v>
      </c>
      <c r="H225" s="25">
        <f t="shared" si="21"/>
        <v>0</v>
      </c>
    </row>
    <row r="226" spans="1:8" ht="12.75" hidden="1" customHeight="1">
      <c r="A226" s="88" t="s">
        <v>63</v>
      </c>
      <c r="B226" s="78" t="s">
        <v>64</v>
      </c>
      <c r="C226" s="9" t="s">
        <v>15</v>
      </c>
      <c r="D226" s="25">
        <f>D227+D228+D229+D230+D231+D232+D233</f>
        <v>21283.4</v>
      </c>
      <c r="E226" s="25">
        <f>E227+E228+E229+E230+E231+E232+E233</f>
        <v>0</v>
      </c>
      <c r="F226" s="25">
        <f>F227+F228+F229+F230+F231+F232+F233</f>
        <v>1360</v>
      </c>
      <c r="G226" s="25">
        <f>G227+G228+G229+G230+G231+G232+G233</f>
        <v>19902.400000000001</v>
      </c>
      <c r="H226" s="25">
        <f>H227+H228+H229+H230+H231+H232+H233</f>
        <v>21</v>
      </c>
    </row>
    <row r="227" spans="1:8" ht="15.75" hidden="1">
      <c r="A227" s="88"/>
      <c r="B227" s="78"/>
      <c r="C227" s="9">
        <v>2015</v>
      </c>
      <c r="D227" s="15">
        <f t="shared" si="20"/>
        <v>2841.2999999999997</v>
      </c>
      <c r="E227" s="25">
        <f t="shared" ref="E227:H233" si="22">E235+E243</f>
        <v>0</v>
      </c>
      <c r="F227" s="25">
        <f t="shared" si="22"/>
        <v>799.6</v>
      </c>
      <c r="G227" s="25">
        <f t="shared" si="22"/>
        <v>2021.1</v>
      </c>
      <c r="H227" s="25">
        <f t="shared" si="22"/>
        <v>20.6</v>
      </c>
    </row>
    <row r="228" spans="1:8" ht="15.75" hidden="1">
      <c r="A228" s="88"/>
      <c r="B228" s="78"/>
      <c r="C228" s="9">
        <v>2016</v>
      </c>
      <c r="D228" s="15">
        <f t="shared" si="20"/>
        <v>2556.8000000000002</v>
      </c>
      <c r="E228" s="25">
        <f t="shared" si="22"/>
        <v>0</v>
      </c>
      <c r="F228" s="25">
        <f t="shared" si="22"/>
        <v>560.4</v>
      </c>
      <c r="G228" s="25">
        <f t="shared" si="22"/>
        <v>1996</v>
      </c>
      <c r="H228" s="25">
        <f t="shared" si="22"/>
        <v>0.4</v>
      </c>
    </row>
    <row r="229" spans="1:8" ht="15.75" hidden="1">
      <c r="A229" s="88"/>
      <c r="B229" s="78"/>
      <c r="C229" s="9">
        <v>2017</v>
      </c>
      <c r="D229" s="15">
        <f t="shared" si="20"/>
        <v>1593.3</v>
      </c>
      <c r="E229" s="25">
        <f t="shared" si="22"/>
        <v>0</v>
      </c>
      <c r="F229" s="25">
        <f t="shared" si="22"/>
        <v>0</v>
      </c>
      <c r="G229" s="25">
        <f t="shared" si="22"/>
        <v>1593.3</v>
      </c>
      <c r="H229" s="25">
        <f t="shared" si="22"/>
        <v>0</v>
      </c>
    </row>
    <row r="230" spans="1:8" ht="15.75" hidden="1">
      <c r="A230" s="88"/>
      <c r="B230" s="78"/>
      <c r="C230" s="16">
        <v>2018</v>
      </c>
      <c r="D230" s="15">
        <f t="shared" si="20"/>
        <v>1742</v>
      </c>
      <c r="E230" s="25">
        <f t="shared" si="22"/>
        <v>0</v>
      </c>
      <c r="F230" s="25">
        <f t="shared" si="22"/>
        <v>0</v>
      </c>
      <c r="G230" s="25">
        <f t="shared" si="22"/>
        <v>1742</v>
      </c>
      <c r="H230" s="25">
        <f t="shared" si="22"/>
        <v>0</v>
      </c>
    </row>
    <row r="231" spans="1:8" ht="15.75" hidden="1">
      <c r="A231" s="88"/>
      <c r="B231" s="78"/>
      <c r="C231" s="16">
        <v>2019</v>
      </c>
      <c r="D231" s="15">
        <f t="shared" si="20"/>
        <v>4250</v>
      </c>
      <c r="E231" s="25">
        <f t="shared" si="22"/>
        <v>0</v>
      </c>
      <c r="F231" s="25">
        <f t="shared" si="22"/>
        <v>0</v>
      </c>
      <c r="G231" s="25">
        <f t="shared" si="22"/>
        <v>4250</v>
      </c>
      <c r="H231" s="25">
        <f t="shared" si="22"/>
        <v>0</v>
      </c>
    </row>
    <row r="232" spans="1:8" ht="15.75" hidden="1">
      <c r="A232" s="88"/>
      <c r="B232" s="78"/>
      <c r="C232" s="16">
        <v>2020</v>
      </c>
      <c r="D232" s="15">
        <f t="shared" si="20"/>
        <v>4150</v>
      </c>
      <c r="E232" s="25">
        <f t="shared" si="22"/>
        <v>0</v>
      </c>
      <c r="F232" s="25">
        <f t="shared" si="22"/>
        <v>0</v>
      </c>
      <c r="G232" s="25">
        <f t="shared" si="22"/>
        <v>4150</v>
      </c>
      <c r="H232" s="25">
        <f t="shared" si="22"/>
        <v>0</v>
      </c>
    </row>
    <row r="233" spans="1:8" ht="15.75" hidden="1">
      <c r="A233" s="88"/>
      <c r="B233" s="78"/>
      <c r="C233" s="16">
        <v>2021</v>
      </c>
      <c r="D233" s="15">
        <f t="shared" si="20"/>
        <v>4150</v>
      </c>
      <c r="E233" s="25">
        <f t="shared" si="22"/>
        <v>0</v>
      </c>
      <c r="F233" s="25">
        <f t="shared" si="22"/>
        <v>0</v>
      </c>
      <c r="G233" s="25">
        <f t="shared" si="22"/>
        <v>4150</v>
      </c>
      <c r="H233" s="25">
        <f t="shared" si="22"/>
        <v>0</v>
      </c>
    </row>
    <row r="234" spans="1:8" ht="12.75" hidden="1" customHeight="1">
      <c r="A234" s="77" t="s">
        <v>65</v>
      </c>
      <c r="B234" s="78" t="s">
        <v>66</v>
      </c>
      <c r="C234" s="9" t="s">
        <v>15</v>
      </c>
      <c r="D234" s="25">
        <f>D235+D236+D237+D238+D239+D240+D241</f>
        <v>1963.1000000000001</v>
      </c>
      <c r="E234" s="25">
        <f>E235+E236+E237+E238+E239+E240+E241</f>
        <v>0</v>
      </c>
      <c r="F234" s="25">
        <f>F235+F236+F237+F238+F239+F240+F241</f>
        <v>1360</v>
      </c>
      <c r="G234" s="25">
        <f>G235+G236+G237+G238+G239+G240+G241</f>
        <v>603.1</v>
      </c>
      <c r="H234" s="25">
        <f>H235+H236+H237+H238+H239+H240+H241</f>
        <v>0</v>
      </c>
    </row>
    <row r="235" spans="1:8" ht="15.75" hidden="1">
      <c r="A235" s="77"/>
      <c r="B235" s="78"/>
      <c r="C235" s="9">
        <v>2015</v>
      </c>
      <c r="D235" s="15">
        <f t="shared" ref="D235:D241" si="23">E235+F235+G235+H235</f>
        <v>841.7</v>
      </c>
      <c r="E235" s="25">
        <v>0</v>
      </c>
      <c r="F235" s="25">
        <v>799.6</v>
      </c>
      <c r="G235" s="25">
        <v>42.1</v>
      </c>
      <c r="H235" s="25">
        <v>0</v>
      </c>
    </row>
    <row r="236" spans="1:8" ht="15.75" hidden="1">
      <c r="A236" s="77"/>
      <c r="B236" s="78"/>
      <c r="C236" s="9">
        <v>2016</v>
      </c>
      <c r="D236" s="15">
        <f t="shared" si="23"/>
        <v>1121.4000000000001</v>
      </c>
      <c r="E236" s="25">
        <v>0</v>
      </c>
      <c r="F236" s="25">
        <v>560.4</v>
      </c>
      <c r="G236" s="25">
        <v>561</v>
      </c>
      <c r="H236" s="25">
        <v>0</v>
      </c>
    </row>
    <row r="237" spans="1:8" ht="15.75" hidden="1">
      <c r="A237" s="77"/>
      <c r="B237" s="78"/>
      <c r="C237" s="9">
        <v>2017</v>
      </c>
      <c r="D237" s="15">
        <f t="shared" si="23"/>
        <v>0</v>
      </c>
      <c r="E237" s="25">
        <v>0</v>
      </c>
      <c r="F237" s="25">
        <v>0</v>
      </c>
      <c r="G237" s="25">
        <v>0</v>
      </c>
      <c r="H237" s="25">
        <v>0</v>
      </c>
    </row>
    <row r="238" spans="1:8" ht="15.75" hidden="1">
      <c r="A238" s="77"/>
      <c r="B238" s="78"/>
      <c r="C238" s="16">
        <v>2018</v>
      </c>
      <c r="D238" s="15">
        <f t="shared" si="23"/>
        <v>0</v>
      </c>
      <c r="E238" s="25">
        <v>0</v>
      </c>
      <c r="F238" s="25">
        <v>0</v>
      </c>
      <c r="G238" s="25">
        <v>0</v>
      </c>
      <c r="H238" s="25">
        <v>0</v>
      </c>
    </row>
    <row r="239" spans="1:8" ht="15.75" hidden="1">
      <c r="A239" s="77"/>
      <c r="B239" s="78"/>
      <c r="C239" s="16">
        <v>2019</v>
      </c>
      <c r="D239" s="15">
        <f t="shared" si="23"/>
        <v>0</v>
      </c>
      <c r="E239" s="25">
        <v>0</v>
      </c>
      <c r="F239" s="25">
        <v>0</v>
      </c>
      <c r="G239" s="25">
        <v>0</v>
      </c>
      <c r="H239" s="25">
        <v>0</v>
      </c>
    </row>
    <row r="240" spans="1:8" ht="15.75" hidden="1">
      <c r="A240" s="77"/>
      <c r="B240" s="78"/>
      <c r="C240" s="16">
        <v>2020</v>
      </c>
      <c r="D240" s="15">
        <f t="shared" si="23"/>
        <v>0</v>
      </c>
      <c r="E240" s="25">
        <v>0</v>
      </c>
      <c r="F240" s="25">
        <v>0</v>
      </c>
      <c r="G240" s="25">
        <v>0</v>
      </c>
      <c r="H240" s="25">
        <v>0</v>
      </c>
    </row>
    <row r="241" spans="1:8" ht="15.75" hidden="1">
      <c r="A241" s="77"/>
      <c r="B241" s="78"/>
      <c r="C241" s="16">
        <v>2021</v>
      </c>
      <c r="D241" s="15">
        <f t="shared" si="23"/>
        <v>0</v>
      </c>
      <c r="E241" s="25">
        <v>0</v>
      </c>
      <c r="F241" s="25">
        <v>0</v>
      </c>
      <c r="G241" s="25">
        <v>0</v>
      </c>
      <c r="H241" s="25">
        <v>0</v>
      </c>
    </row>
    <row r="242" spans="1:8" ht="12.75" hidden="1" customHeight="1">
      <c r="A242" s="88" t="s">
        <v>67</v>
      </c>
      <c r="B242" s="78" t="s">
        <v>68</v>
      </c>
      <c r="C242" s="9" t="s">
        <v>15</v>
      </c>
      <c r="D242" s="25">
        <f>D243+D244+D245+D246+D247+D248+D249</f>
        <v>19320.3</v>
      </c>
      <c r="E242" s="25">
        <f>E243+E244+E245+E246+E247+E248+E249</f>
        <v>0</v>
      </c>
      <c r="F242" s="25">
        <f>F243+F244+F245+F246+F247+F248+F249</f>
        <v>0</v>
      </c>
      <c r="G242" s="25">
        <f>G243+G244+G245+G246+G247+G248+G249</f>
        <v>19299.3</v>
      </c>
      <c r="H242" s="25">
        <f>H243+H244+H245+H246+H247+H248+H249</f>
        <v>21</v>
      </c>
    </row>
    <row r="243" spans="1:8" ht="15.75" hidden="1">
      <c r="A243" s="88"/>
      <c r="B243" s="78"/>
      <c r="C243" s="9">
        <v>2015</v>
      </c>
      <c r="D243" s="15">
        <f t="shared" ref="D243:D249" si="24">E243+F243+G243+H243</f>
        <v>1999.6</v>
      </c>
      <c r="E243" s="32">
        <v>0</v>
      </c>
      <c r="F243" s="32">
        <v>0</v>
      </c>
      <c r="G243" s="32">
        <v>1979</v>
      </c>
      <c r="H243" s="32">
        <v>20.6</v>
      </c>
    </row>
    <row r="244" spans="1:8" ht="15.75" hidden="1">
      <c r="A244" s="88"/>
      <c r="B244" s="78"/>
      <c r="C244" s="9">
        <v>2016</v>
      </c>
      <c r="D244" s="15">
        <f t="shared" si="24"/>
        <v>1435.4</v>
      </c>
      <c r="E244" s="32">
        <v>0</v>
      </c>
      <c r="F244" s="32">
        <v>0</v>
      </c>
      <c r="G244" s="32">
        <v>1435</v>
      </c>
      <c r="H244" s="32">
        <v>0.4</v>
      </c>
    </row>
    <row r="245" spans="1:8" ht="15.75" hidden="1">
      <c r="A245" s="88"/>
      <c r="B245" s="78"/>
      <c r="C245" s="9">
        <v>2017</v>
      </c>
      <c r="D245" s="15">
        <f t="shared" si="24"/>
        <v>1593.3</v>
      </c>
      <c r="E245" s="32">
        <v>0</v>
      </c>
      <c r="F245" s="32">
        <v>0</v>
      </c>
      <c r="G245" s="32">
        <v>1593.3</v>
      </c>
      <c r="H245" s="32">
        <v>0</v>
      </c>
    </row>
    <row r="246" spans="1:8" ht="15.75" hidden="1">
      <c r="A246" s="88"/>
      <c r="B246" s="78"/>
      <c r="C246" s="16">
        <v>2018</v>
      </c>
      <c r="D246" s="15">
        <f t="shared" si="24"/>
        <v>1742</v>
      </c>
      <c r="E246" s="32">
        <v>0</v>
      </c>
      <c r="F246" s="32">
        <v>0</v>
      </c>
      <c r="G246" s="32">
        <v>1742</v>
      </c>
      <c r="H246" s="32">
        <v>0</v>
      </c>
    </row>
    <row r="247" spans="1:8" ht="15.75" hidden="1">
      <c r="A247" s="88"/>
      <c r="B247" s="78"/>
      <c r="C247" s="16">
        <v>2019</v>
      </c>
      <c r="D247" s="15">
        <f t="shared" si="24"/>
        <v>4250</v>
      </c>
      <c r="E247" s="32">
        <v>0</v>
      </c>
      <c r="F247" s="32">
        <v>0</v>
      </c>
      <c r="G247" s="32">
        <v>4250</v>
      </c>
      <c r="H247" s="32">
        <v>0</v>
      </c>
    </row>
    <row r="248" spans="1:8" ht="15.75" hidden="1">
      <c r="A248" s="88"/>
      <c r="B248" s="78"/>
      <c r="C248" s="16">
        <v>2020</v>
      </c>
      <c r="D248" s="15">
        <f t="shared" si="24"/>
        <v>4150</v>
      </c>
      <c r="E248" s="32">
        <v>0</v>
      </c>
      <c r="F248" s="32">
        <v>0</v>
      </c>
      <c r="G248" s="32">
        <v>4150</v>
      </c>
      <c r="H248" s="32">
        <v>0</v>
      </c>
    </row>
    <row r="249" spans="1:8" ht="15.75" hidden="1">
      <c r="A249" s="88"/>
      <c r="B249" s="78"/>
      <c r="C249" s="16">
        <v>2021</v>
      </c>
      <c r="D249" s="15">
        <f t="shared" si="24"/>
        <v>4150</v>
      </c>
      <c r="E249" s="32">
        <v>0</v>
      </c>
      <c r="F249" s="32">
        <v>0</v>
      </c>
      <c r="G249" s="32">
        <v>4150</v>
      </c>
      <c r="H249" s="32">
        <v>0</v>
      </c>
    </row>
    <row r="250" spans="1:8" ht="12.75" hidden="1" customHeight="1">
      <c r="A250" s="88" t="s">
        <v>69</v>
      </c>
      <c r="B250" s="86" t="s">
        <v>70</v>
      </c>
      <c r="C250" s="9" t="s">
        <v>15</v>
      </c>
      <c r="D250" s="15">
        <f>D251+D252+D253+D254+D255+D256+D257</f>
        <v>4016.3</v>
      </c>
      <c r="E250" s="15">
        <f>E251+E252+E253+E254+E255+E256+E257</f>
        <v>0</v>
      </c>
      <c r="F250" s="15">
        <f>F251+F252+F253+F254+F255+F256+F257</f>
        <v>2840.6</v>
      </c>
      <c r="G250" s="15">
        <f>G251+G252+G253+G254+G255+G256+G257</f>
        <v>1175.7</v>
      </c>
      <c r="H250" s="15">
        <f>H251+H252+H253+H254+H255+H256+H257</f>
        <v>0</v>
      </c>
    </row>
    <row r="251" spans="1:8" ht="15.75" hidden="1">
      <c r="A251" s="88"/>
      <c r="B251" s="86"/>
      <c r="C251" s="9">
        <v>2015</v>
      </c>
      <c r="D251" s="15">
        <f t="shared" si="20"/>
        <v>0</v>
      </c>
      <c r="E251" s="32">
        <v>0</v>
      </c>
      <c r="F251" s="32">
        <v>0</v>
      </c>
      <c r="G251" s="32">
        <v>0</v>
      </c>
      <c r="H251" s="32">
        <v>0</v>
      </c>
    </row>
    <row r="252" spans="1:8" ht="15.75" hidden="1">
      <c r="A252" s="88"/>
      <c r="B252" s="86"/>
      <c r="C252" s="9">
        <v>2016</v>
      </c>
      <c r="D252" s="15">
        <f t="shared" si="20"/>
        <v>0</v>
      </c>
      <c r="E252" s="32">
        <v>0</v>
      </c>
      <c r="F252" s="32">
        <v>0</v>
      </c>
      <c r="G252" s="32">
        <v>0</v>
      </c>
      <c r="H252" s="32">
        <v>0</v>
      </c>
    </row>
    <row r="253" spans="1:8" ht="15.75" hidden="1">
      <c r="A253" s="88"/>
      <c r="B253" s="86"/>
      <c r="C253" s="9">
        <v>2017</v>
      </c>
      <c r="D253" s="15">
        <f t="shared" si="20"/>
        <v>1703.3</v>
      </c>
      <c r="E253" s="32">
        <v>0</v>
      </c>
      <c r="F253" s="32">
        <v>1046.5999999999999</v>
      </c>
      <c r="G253" s="32">
        <v>656.7</v>
      </c>
      <c r="H253" s="32">
        <v>0</v>
      </c>
    </row>
    <row r="254" spans="1:8" ht="15.75" hidden="1">
      <c r="A254" s="88"/>
      <c r="B254" s="86"/>
      <c r="C254" s="16">
        <v>2018</v>
      </c>
      <c r="D254" s="15">
        <f t="shared" si="20"/>
        <v>2313</v>
      </c>
      <c r="E254" s="32">
        <v>0</v>
      </c>
      <c r="F254" s="32">
        <v>1794</v>
      </c>
      <c r="G254" s="32">
        <v>519</v>
      </c>
      <c r="H254" s="32">
        <v>0</v>
      </c>
    </row>
    <row r="255" spans="1:8" ht="15.75" hidden="1">
      <c r="A255" s="88"/>
      <c r="B255" s="86"/>
      <c r="C255" s="16">
        <v>2019</v>
      </c>
      <c r="D255" s="15">
        <f t="shared" si="20"/>
        <v>0</v>
      </c>
      <c r="E255" s="32">
        <v>0</v>
      </c>
      <c r="F255" s="32">
        <v>0</v>
      </c>
      <c r="G255" s="32">
        <v>0</v>
      </c>
      <c r="H255" s="32">
        <v>0</v>
      </c>
    </row>
    <row r="256" spans="1:8" ht="15.75" hidden="1">
      <c r="A256" s="88"/>
      <c r="B256" s="86"/>
      <c r="C256" s="16">
        <v>2020</v>
      </c>
      <c r="D256" s="15">
        <f t="shared" si="20"/>
        <v>0</v>
      </c>
      <c r="E256" s="32">
        <v>0</v>
      </c>
      <c r="F256" s="32">
        <v>0</v>
      </c>
      <c r="G256" s="32">
        <v>0</v>
      </c>
      <c r="H256" s="32">
        <v>0</v>
      </c>
    </row>
    <row r="257" spans="1:8" ht="51" hidden="1" customHeight="1">
      <c r="A257" s="88"/>
      <c r="B257" s="86"/>
      <c r="C257" s="16">
        <v>2021</v>
      </c>
      <c r="D257" s="15">
        <f t="shared" si="20"/>
        <v>0</v>
      </c>
      <c r="E257" s="32">
        <v>0</v>
      </c>
      <c r="F257" s="32">
        <v>0</v>
      </c>
      <c r="G257" s="32">
        <v>0</v>
      </c>
      <c r="H257" s="32">
        <v>0</v>
      </c>
    </row>
    <row r="258" spans="1:8" ht="13.5" customHeight="1">
      <c r="A258" s="77" t="s">
        <v>71</v>
      </c>
      <c r="B258" s="78" t="s">
        <v>72</v>
      </c>
      <c r="C258" s="9" t="s">
        <v>15</v>
      </c>
      <c r="D258" s="25">
        <f>D259+D260+D261+D262+D263+D264+D265</f>
        <v>76594.2</v>
      </c>
      <c r="E258" s="25">
        <f>E259+E260+E261+E262+E263+E264+E265</f>
        <v>0</v>
      </c>
      <c r="F258" s="25">
        <f>F259+F260+F261+F262+F263+F264+F265</f>
        <v>0</v>
      </c>
      <c r="G258" s="25">
        <f>G259+G260+G261+G262+G263+G264+G265</f>
        <v>75845</v>
      </c>
      <c r="H258" s="25">
        <f>H259+H260+H261+H262+H263+H264+H265</f>
        <v>749.2</v>
      </c>
    </row>
    <row r="259" spans="1:8" ht="15.75">
      <c r="A259" s="77"/>
      <c r="B259" s="78"/>
      <c r="C259" s="9">
        <v>2015</v>
      </c>
      <c r="D259" s="15">
        <f t="shared" si="20"/>
        <v>10405.9</v>
      </c>
      <c r="E259" s="25">
        <f t="shared" ref="E259:H265" si="25">E267</f>
        <v>0</v>
      </c>
      <c r="F259" s="25">
        <f t="shared" si="25"/>
        <v>0</v>
      </c>
      <c r="G259" s="25">
        <f t="shared" si="25"/>
        <v>10037</v>
      </c>
      <c r="H259" s="25">
        <f t="shared" si="25"/>
        <v>368.9</v>
      </c>
    </row>
    <row r="260" spans="1:8" ht="15.75">
      <c r="A260" s="77"/>
      <c r="B260" s="78"/>
      <c r="C260" s="9">
        <v>2016</v>
      </c>
      <c r="D260" s="15">
        <f t="shared" si="20"/>
        <v>10353.299999999999</v>
      </c>
      <c r="E260" s="25">
        <f t="shared" si="25"/>
        <v>0</v>
      </c>
      <c r="F260" s="25">
        <f t="shared" si="25"/>
        <v>0</v>
      </c>
      <c r="G260" s="25">
        <f t="shared" si="25"/>
        <v>9973</v>
      </c>
      <c r="H260" s="25">
        <f t="shared" si="25"/>
        <v>380.3</v>
      </c>
    </row>
    <row r="261" spans="1:8" ht="15.75">
      <c r="A261" s="77"/>
      <c r="B261" s="78"/>
      <c r="C261" s="9">
        <v>2017</v>
      </c>
      <c r="D261" s="15">
        <f t="shared" si="20"/>
        <v>10230</v>
      </c>
      <c r="E261" s="25">
        <f t="shared" si="25"/>
        <v>0</v>
      </c>
      <c r="F261" s="25">
        <f t="shared" si="25"/>
        <v>0</v>
      </c>
      <c r="G261" s="25">
        <f t="shared" si="25"/>
        <v>10230</v>
      </c>
      <c r="H261" s="25">
        <f t="shared" si="25"/>
        <v>0</v>
      </c>
    </row>
    <row r="262" spans="1:8" ht="15.75">
      <c r="A262" s="77"/>
      <c r="B262" s="78"/>
      <c r="C262" s="16">
        <v>2018</v>
      </c>
      <c r="D262" s="15">
        <f t="shared" si="20"/>
        <v>11151</v>
      </c>
      <c r="E262" s="25">
        <f t="shared" si="25"/>
        <v>0</v>
      </c>
      <c r="F262" s="25">
        <f t="shared" si="25"/>
        <v>0</v>
      </c>
      <c r="G262" s="25">
        <f t="shared" si="25"/>
        <v>11151</v>
      </c>
      <c r="H262" s="25">
        <f t="shared" si="25"/>
        <v>0</v>
      </c>
    </row>
    <row r="263" spans="1:8" ht="15.75">
      <c r="A263" s="77"/>
      <c r="B263" s="78"/>
      <c r="C263" s="16">
        <v>2019</v>
      </c>
      <c r="D263" s="15">
        <f t="shared" si="20"/>
        <v>12054</v>
      </c>
      <c r="E263" s="25">
        <f t="shared" si="25"/>
        <v>0</v>
      </c>
      <c r="F263" s="25">
        <f t="shared" si="25"/>
        <v>0</v>
      </c>
      <c r="G263" s="25">
        <f t="shared" si="25"/>
        <v>12054</v>
      </c>
      <c r="H263" s="25">
        <f t="shared" si="25"/>
        <v>0</v>
      </c>
    </row>
    <row r="264" spans="1:8" ht="15.75">
      <c r="A264" s="77"/>
      <c r="B264" s="78"/>
      <c r="C264" s="16">
        <v>2020</v>
      </c>
      <c r="D264" s="15">
        <f t="shared" si="20"/>
        <v>11200</v>
      </c>
      <c r="E264" s="25">
        <f t="shared" si="25"/>
        <v>0</v>
      </c>
      <c r="F264" s="25">
        <f t="shared" si="25"/>
        <v>0</v>
      </c>
      <c r="G264" s="25">
        <f t="shared" si="25"/>
        <v>11200</v>
      </c>
      <c r="H264" s="25">
        <f t="shared" si="25"/>
        <v>0</v>
      </c>
    </row>
    <row r="265" spans="1:8" ht="15.75">
      <c r="A265" s="77"/>
      <c r="B265" s="78"/>
      <c r="C265" s="16">
        <v>2021</v>
      </c>
      <c r="D265" s="15">
        <f t="shared" si="20"/>
        <v>11200</v>
      </c>
      <c r="E265" s="25">
        <f t="shared" si="25"/>
        <v>0</v>
      </c>
      <c r="F265" s="25">
        <f t="shared" si="25"/>
        <v>0</v>
      </c>
      <c r="G265" s="25">
        <f t="shared" si="25"/>
        <v>11200</v>
      </c>
      <c r="H265" s="25">
        <f t="shared" si="25"/>
        <v>0</v>
      </c>
    </row>
    <row r="266" spans="1:8" ht="12.75" hidden="1" customHeight="1">
      <c r="A266" s="88" t="s">
        <v>74</v>
      </c>
      <c r="B266" s="78" t="s">
        <v>75</v>
      </c>
      <c r="C266" s="9" t="s">
        <v>15</v>
      </c>
      <c r="D266" s="25">
        <f>D267+D268+D269+D270+D271+D272+D273</f>
        <v>76594.2</v>
      </c>
      <c r="E266" s="25">
        <f>E267+E268+E269+E270+E271+E272+E273</f>
        <v>0</v>
      </c>
      <c r="F266" s="25">
        <f>F267+F268+F269+F270+F271+F272+F273</f>
        <v>0</v>
      </c>
      <c r="G266" s="25">
        <f>G267+G268+G269+G270+G271+G272+G273</f>
        <v>75845</v>
      </c>
      <c r="H266" s="25">
        <f>H267+H268+H269+H270+H271+H272+H273</f>
        <v>749.2</v>
      </c>
    </row>
    <row r="267" spans="1:8" ht="15.75" hidden="1">
      <c r="A267" s="88"/>
      <c r="B267" s="78"/>
      <c r="C267" s="9">
        <v>2015</v>
      </c>
      <c r="D267" s="15">
        <f t="shared" si="20"/>
        <v>10405.9</v>
      </c>
      <c r="E267" s="25">
        <v>0</v>
      </c>
      <c r="F267" s="25">
        <v>0</v>
      </c>
      <c r="G267" s="25">
        <v>10037</v>
      </c>
      <c r="H267" s="25">
        <v>368.9</v>
      </c>
    </row>
    <row r="268" spans="1:8" ht="15.75" hidden="1">
      <c r="A268" s="88"/>
      <c r="B268" s="78"/>
      <c r="C268" s="9">
        <v>2016</v>
      </c>
      <c r="D268" s="15">
        <f t="shared" si="20"/>
        <v>10353.299999999999</v>
      </c>
      <c r="E268" s="25">
        <v>0</v>
      </c>
      <c r="F268" s="25">
        <v>0</v>
      </c>
      <c r="G268" s="25">
        <v>9973</v>
      </c>
      <c r="H268" s="25">
        <v>380.3</v>
      </c>
    </row>
    <row r="269" spans="1:8" ht="15.75" hidden="1">
      <c r="A269" s="88"/>
      <c r="B269" s="78"/>
      <c r="C269" s="9">
        <v>2017</v>
      </c>
      <c r="D269" s="15">
        <f t="shared" si="20"/>
        <v>10230</v>
      </c>
      <c r="E269" s="25">
        <v>0</v>
      </c>
      <c r="F269" s="25">
        <v>0</v>
      </c>
      <c r="G269" s="25">
        <v>10230</v>
      </c>
      <c r="H269" s="25">
        <v>0</v>
      </c>
    </row>
    <row r="270" spans="1:8" ht="15.75" hidden="1">
      <c r="A270" s="88"/>
      <c r="B270" s="78"/>
      <c r="C270" s="16">
        <v>2018</v>
      </c>
      <c r="D270" s="15">
        <f t="shared" si="20"/>
        <v>11151</v>
      </c>
      <c r="E270" s="25">
        <v>0</v>
      </c>
      <c r="F270" s="25">
        <v>0</v>
      </c>
      <c r="G270" s="25">
        <v>11151</v>
      </c>
      <c r="H270" s="25">
        <v>0</v>
      </c>
    </row>
    <row r="271" spans="1:8" ht="15.75" hidden="1">
      <c r="A271" s="88"/>
      <c r="B271" s="78"/>
      <c r="C271" s="16">
        <v>2019</v>
      </c>
      <c r="D271" s="15">
        <f t="shared" si="20"/>
        <v>12054</v>
      </c>
      <c r="E271" s="25">
        <v>0</v>
      </c>
      <c r="F271" s="25">
        <v>0</v>
      </c>
      <c r="G271" s="25">
        <v>12054</v>
      </c>
      <c r="H271" s="25">
        <v>0</v>
      </c>
    </row>
    <row r="272" spans="1:8" ht="15.75" hidden="1">
      <c r="A272" s="88"/>
      <c r="B272" s="78"/>
      <c r="C272" s="16">
        <v>2020</v>
      </c>
      <c r="D272" s="15">
        <f t="shared" si="20"/>
        <v>11200</v>
      </c>
      <c r="E272" s="25">
        <v>0</v>
      </c>
      <c r="F272" s="25">
        <v>0</v>
      </c>
      <c r="G272" s="25">
        <v>11200</v>
      </c>
      <c r="H272" s="25">
        <v>0</v>
      </c>
    </row>
    <row r="273" spans="1:8" ht="15.75" hidden="1">
      <c r="A273" s="88"/>
      <c r="B273" s="78"/>
      <c r="C273" s="16">
        <v>2021</v>
      </c>
      <c r="D273" s="15">
        <f t="shared" si="20"/>
        <v>11200</v>
      </c>
      <c r="E273" s="25">
        <v>0</v>
      </c>
      <c r="F273" s="25">
        <v>0</v>
      </c>
      <c r="G273" s="25">
        <v>11200</v>
      </c>
      <c r="H273" s="25">
        <v>0</v>
      </c>
    </row>
    <row r="274" spans="1:8" ht="16.5" customHeight="1">
      <c r="A274" s="77" t="s">
        <v>76</v>
      </c>
      <c r="B274" s="78" t="s">
        <v>77</v>
      </c>
      <c r="C274" s="9" t="s">
        <v>15</v>
      </c>
      <c r="D274" s="25">
        <f>D275+D276+D277+D278+D279+D280+D281</f>
        <v>6227.5</v>
      </c>
      <c r="E274" s="25">
        <f>E275+E276+E277+E278+E279+E280+E281</f>
        <v>0</v>
      </c>
      <c r="F274" s="25">
        <f>F275+F276+F277+F278+F279+F280+F281</f>
        <v>0</v>
      </c>
      <c r="G274" s="25">
        <f>G275+G276+G277+G278+G279+G280+G281</f>
        <v>6227.5</v>
      </c>
      <c r="H274" s="25">
        <f>H275+H276+H277+H278+H279+H280+H281</f>
        <v>0</v>
      </c>
    </row>
    <row r="275" spans="1:8" ht="15.75">
      <c r="A275" s="77"/>
      <c r="B275" s="78"/>
      <c r="C275" s="9">
        <v>2015</v>
      </c>
      <c r="D275" s="15">
        <f t="shared" si="20"/>
        <v>936</v>
      </c>
      <c r="E275" s="25">
        <f t="shared" ref="E275:H281" si="26">E291</f>
        <v>0</v>
      </c>
      <c r="F275" s="25">
        <f t="shared" si="26"/>
        <v>0</v>
      </c>
      <c r="G275" s="25">
        <f t="shared" si="26"/>
        <v>936</v>
      </c>
      <c r="H275" s="25">
        <f t="shared" si="26"/>
        <v>0</v>
      </c>
    </row>
    <row r="276" spans="1:8" ht="15.75">
      <c r="A276" s="77"/>
      <c r="B276" s="78"/>
      <c r="C276" s="9">
        <v>2016</v>
      </c>
      <c r="D276" s="15">
        <f t="shared" si="20"/>
        <v>948.5</v>
      </c>
      <c r="E276" s="25">
        <f t="shared" si="26"/>
        <v>0</v>
      </c>
      <c r="F276" s="25">
        <f t="shared" si="26"/>
        <v>0</v>
      </c>
      <c r="G276" s="25">
        <f t="shared" si="26"/>
        <v>948.5</v>
      </c>
      <c r="H276" s="25">
        <f t="shared" si="26"/>
        <v>0</v>
      </c>
    </row>
    <row r="277" spans="1:8" ht="15.75">
      <c r="A277" s="77"/>
      <c r="B277" s="78"/>
      <c r="C277" s="9">
        <v>2017</v>
      </c>
      <c r="D277" s="15">
        <f t="shared" si="20"/>
        <v>1413</v>
      </c>
      <c r="E277" s="25">
        <f t="shared" si="26"/>
        <v>0</v>
      </c>
      <c r="F277" s="25">
        <f t="shared" si="26"/>
        <v>0</v>
      </c>
      <c r="G277" s="25">
        <f t="shared" si="26"/>
        <v>1413</v>
      </c>
      <c r="H277" s="25">
        <f t="shared" si="26"/>
        <v>0</v>
      </c>
    </row>
    <row r="278" spans="1:8" ht="15.75">
      <c r="A278" s="77"/>
      <c r="B278" s="78"/>
      <c r="C278" s="16">
        <v>2018</v>
      </c>
      <c r="D278" s="15">
        <f t="shared" si="20"/>
        <v>1050</v>
      </c>
      <c r="E278" s="25">
        <f t="shared" si="26"/>
        <v>0</v>
      </c>
      <c r="F278" s="25">
        <f t="shared" si="26"/>
        <v>0</v>
      </c>
      <c r="G278" s="25">
        <f t="shared" si="26"/>
        <v>1050</v>
      </c>
      <c r="H278" s="25">
        <f t="shared" si="26"/>
        <v>0</v>
      </c>
    </row>
    <row r="279" spans="1:8" ht="15.75">
      <c r="A279" s="77"/>
      <c r="B279" s="78"/>
      <c r="C279" s="16">
        <v>2019</v>
      </c>
      <c r="D279" s="15">
        <f t="shared" si="20"/>
        <v>1180</v>
      </c>
      <c r="E279" s="25">
        <f t="shared" si="26"/>
        <v>0</v>
      </c>
      <c r="F279" s="25">
        <f t="shared" si="26"/>
        <v>0</v>
      </c>
      <c r="G279" s="25">
        <f t="shared" si="26"/>
        <v>1180</v>
      </c>
      <c r="H279" s="25">
        <f t="shared" si="26"/>
        <v>0</v>
      </c>
    </row>
    <row r="280" spans="1:8" ht="15.75">
      <c r="A280" s="77"/>
      <c r="B280" s="78"/>
      <c r="C280" s="16">
        <v>2020</v>
      </c>
      <c r="D280" s="15">
        <f t="shared" si="20"/>
        <v>350</v>
      </c>
      <c r="E280" s="25">
        <f t="shared" si="26"/>
        <v>0</v>
      </c>
      <c r="F280" s="25">
        <f t="shared" si="26"/>
        <v>0</v>
      </c>
      <c r="G280" s="25">
        <f t="shared" si="26"/>
        <v>350</v>
      </c>
      <c r="H280" s="25">
        <f t="shared" si="26"/>
        <v>0</v>
      </c>
    </row>
    <row r="281" spans="1:8" ht="15.75">
      <c r="A281" s="77"/>
      <c r="B281" s="78"/>
      <c r="C281" s="16">
        <v>2021</v>
      </c>
      <c r="D281" s="15">
        <f t="shared" si="20"/>
        <v>350</v>
      </c>
      <c r="E281" s="25">
        <f t="shared" si="26"/>
        <v>0</v>
      </c>
      <c r="F281" s="25">
        <f t="shared" si="26"/>
        <v>0</v>
      </c>
      <c r="G281" s="25">
        <f t="shared" si="26"/>
        <v>350</v>
      </c>
      <c r="H281" s="25">
        <f t="shared" si="26"/>
        <v>0</v>
      </c>
    </row>
    <row r="282" spans="1:8" ht="15.75" hidden="1">
      <c r="A282" s="88"/>
      <c r="B282" s="84"/>
      <c r="C282" s="9" t="s">
        <v>15</v>
      </c>
      <c r="D282" s="29"/>
      <c r="E282" s="29"/>
      <c r="F282" s="29"/>
      <c r="G282" s="29"/>
      <c r="H282" s="29"/>
    </row>
    <row r="283" spans="1:8" ht="15.75" hidden="1">
      <c r="A283" s="88"/>
      <c r="B283" s="88"/>
      <c r="C283" s="9">
        <v>2015</v>
      </c>
      <c r="D283" s="29"/>
      <c r="E283" s="29"/>
      <c r="F283" s="29"/>
      <c r="G283" s="29"/>
      <c r="H283" s="29"/>
    </row>
    <row r="284" spans="1:8" ht="15.75" hidden="1">
      <c r="A284" s="88"/>
      <c r="B284" s="88"/>
      <c r="C284" s="9">
        <v>2016</v>
      </c>
      <c r="D284" s="29"/>
      <c r="E284" s="29"/>
      <c r="F284" s="29"/>
      <c r="G284" s="29"/>
      <c r="H284" s="29"/>
    </row>
    <row r="285" spans="1:8" ht="15.75" hidden="1">
      <c r="A285" s="88"/>
      <c r="B285" s="88"/>
      <c r="C285" s="9">
        <v>2017</v>
      </c>
      <c r="D285" s="29"/>
      <c r="E285" s="29"/>
      <c r="F285" s="29"/>
      <c r="G285" s="29"/>
      <c r="H285" s="29"/>
    </row>
    <row r="286" spans="1:8" ht="15.75" hidden="1">
      <c r="A286" s="88"/>
      <c r="B286" s="88"/>
      <c r="C286" s="16">
        <v>2018</v>
      </c>
      <c r="D286" s="29"/>
      <c r="E286" s="29"/>
      <c r="F286" s="29"/>
      <c r="G286" s="29"/>
      <c r="H286" s="29"/>
    </row>
    <row r="287" spans="1:8" ht="15.75" hidden="1">
      <c r="A287" s="88"/>
      <c r="B287" s="88"/>
      <c r="C287" s="16">
        <v>2019</v>
      </c>
      <c r="D287" s="29"/>
      <c r="E287" s="29"/>
      <c r="F287" s="29"/>
      <c r="G287" s="29"/>
      <c r="H287" s="29"/>
    </row>
    <row r="288" spans="1:8" ht="15.75" hidden="1">
      <c r="A288" s="88"/>
      <c r="B288" s="88"/>
      <c r="C288" s="16">
        <v>2020</v>
      </c>
      <c r="D288" s="29"/>
      <c r="E288" s="29"/>
      <c r="F288" s="29"/>
      <c r="G288" s="29"/>
      <c r="H288" s="29"/>
    </row>
    <row r="289" spans="1:8" ht="15.75" hidden="1">
      <c r="A289" s="88"/>
      <c r="B289" s="88"/>
      <c r="C289" s="16">
        <v>2021</v>
      </c>
      <c r="D289" s="29"/>
      <c r="E289" s="29"/>
      <c r="F289" s="29"/>
      <c r="G289" s="29"/>
      <c r="H289" s="29"/>
    </row>
    <row r="290" spans="1:8" ht="12.75" hidden="1" customHeight="1">
      <c r="A290" s="77" t="s">
        <v>78</v>
      </c>
      <c r="B290" s="78" t="s">
        <v>79</v>
      </c>
      <c r="C290" s="9" t="s">
        <v>15</v>
      </c>
      <c r="D290" s="25">
        <f>D291+D292+D293+D294+D295+D296+D297</f>
        <v>6227.5</v>
      </c>
      <c r="E290" s="25">
        <f>E291+E292+E293+E294+E295+E296+E297</f>
        <v>0</v>
      </c>
      <c r="F290" s="25">
        <f>F291+F292+F293+F294+F295+F296+F297</f>
        <v>0</v>
      </c>
      <c r="G290" s="25">
        <f>G291+G292+G293+G294+G295+G296+G297</f>
        <v>6227.5</v>
      </c>
      <c r="H290" s="25">
        <f>H291+H292+H293+H294+H295+H296+H297</f>
        <v>0</v>
      </c>
    </row>
    <row r="291" spans="1:8" ht="15.75" hidden="1">
      <c r="A291" s="77"/>
      <c r="B291" s="78"/>
      <c r="C291" s="9">
        <v>2015</v>
      </c>
      <c r="D291" s="15">
        <f t="shared" ref="D291:D297" si="27">E291+F291+G291+H291</f>
        <v>936</v>
      </c>
      <c r="E291" s="25">
        <v>0</v>
      </c>
      <c r="F291" s="25">
        <v>0</v>
      </c>
      <c r="G291" s="25">
        <v>936</v>
      </c>
      <c r="H291" s="25">
        <v>0</v>
      </c>
    </row>
    <row r="292" spans="1:8" ht="15.75" hidden="1">
      <c r="A292" s="77"/>
      <c r="B292" s="78"/>
      <c r="C292" s="9">
        <v>2016</v>
      </c>
      <c r="D292" s="15">
        <f t="shared" si="27"/>
        <v>948.5</v>
      </c>
      <c r="E292" s="25">
        <v>0</v>
      </c>
      <c r="F292" s="25">
        <v>0</v>
      </c>
      <c r="G292" s="25">
        <v>948.5</v>
      </c>
      <c r="H292" s="25">
        <v>0</v>
      </c>
    </row>
    <row r="293" spans="1:8" ht="15.75" hidden="1">
      <c r="A293" s="77"/>
      <c r="B293" s="78"/>
      <c r="C293" s="9">
        <v>2017</v>
      </c>
      <c r="D293" s="15">
        <f t="shared" si="27"/>
        <v>1413</v>
      </c>
      <c r="E293" s="25">
        <v>0</v>
      </c>
      <c r="F293" s="25">
        <v>0</v>
      </c>
      <c r="G293" s="25">
        <v>1413</v>
      </c>
      <c r="H293" s="25">
        <v>0</v>
      </c>
    </row>
    <row r="294" spans="1:8" ht="15.75" hidden="1">
      <c r="A294" s="77"/>
      <c r="B294" s="78"/>
      <c r="C294" s="16">
        <v>2018</v>
      </c>
      <c r="D294" s="15">
        <f t="shared" si="27"/>
        <v>1050</v>
      </c>
      <c r="E294" s="25">
        <v>0</v>
      </c>
      <c r="F294" s="25">
        <v>0</v>
      </c>
      <c r="G294" s="25">
        <v>1050</v>
      </c>
      <c r="H294" s="25">
        <v>0</v>
      </c>
    </row>
    <row r="295" spans="1:8" ht="15.75" hidden="1">
      <c r="A295" s="77"/>
      <c r="B295" s="78"/>
      <c r="C295" s="16">
        <v>2019</v>
      </c>
      <c r="D295" s="15">
        <f t="shared" si="27"/>
        <v>1180</v>
      </c>
      <c r="E295" s="25">
        <v>0</v>
      </c>
      <c r="F295" s="25">
        <v>0</v>
      </c>
      <c r="G295" s="25">
        <f>580+550+50</f>
        <v>1180</v>
      </c>
      <c r="H295" s="25">
        <v>0</v>
      </c>
    </row>
    <row r="296" spans="1:8" ht="15.75" hidden="1">
      <c r="A296" s="77"/>
      <c r="B296" s="78"/>
      <c r="C296" s="16">
        <v>2020</v>
      </c>
      <c r="D296" s="15">
        <f t="shared" si="27"/>
        <v>350</v>
      </c>
      <c r="E296" s="25">
        <v>0</v>
      </c>
      <c r="F296" s="25">
        <v>0</v>
      </c>
      <c r="G296" s="25">
        <v>350</v>
      </c>
      <c r="H296" s="25">
        <v>0</v>
      </c>
    </row>
    <row r="297" spans="1:8" ht="15.75" hidden="1">
      <c r="A297" s="77"/>
      <c r="B297" s="78"/>
      <c r="C297" s="16">
        <v>2021</v>
      </c>
      <c r="D297" s="15">
        <f t="shared" si="27"/>
        <v>350</v>
      </c>
      <c r="E297" s="25">
        <v>0</v>
      </c>
      <c r="F297" s="25">
        <v>0</v>
      </c>
      <c r="G297" s="25">
        <v>350</v>
      </c>
      <c r="H297" s="25">
        <v>0</v>
      </c>
    </row>
    <row r="298" spans="1:8" ht="18" customHeight="1">
      <c r="A298" s="77" t="s">
        <v>86</v>
      </c>
      <c r="B298" s="92" t="s">
        <v>87</v>
      </c>
      <c r="C298" s="9" t="s">
        <v>15</v>
      </c>
      <c r="D298" s="25">
        <f>D299+D300+D301+D302+D303+D304+D305</f>
        <v>2698.1</v>
      </c>
      <c r="E298" s="25">
        <f>E299+E300+E301+E302+E303+E304+E305</f>
        <v>0</v>
      </c>
      <c r="F298" s="25">
        <f>F299+F300+F301+F302+F303+F304+F305</f>
        <v>1376</v>
      </c>
      <c r="G298" s="25">
        <f>G299+G300+G301+G302+G303+G304+G305</f>
        <v>1322.1</v>
      </c>
      <c r="H298" s="25">
        <f>H299+H300+H301+H302+H303+H304+H305</f>
        <v>0</v>
      </c>
    </row>
    <row r="299" spans="1:8" ht="15.75">
      <c r="A299" s="77"/>
      <c r="B299" s="93"/>
      <c r="C299" s="9">
        <v>2015</v>
      </c>
      <c r="D299" s="15">
        <f t="shared" ref="D299:D305" si="28">E299+F299+G299+H299</f>
        <v>0</v>
      </c>
      <c r="E299" s="25">
        <v>0</v>
      </c>
      <c r="F299" s="25">
        <v>0</v>
      </c>
      <c r="G299" s="25">
        <v>0</v>
      </c>
      <c r="H299" s="25">
        <v>0</v>
      </c>
    </row>
    <row r="300" spans="1:8" ht="15.75">
      <c r="A300" s="77"/>
      <c r="B300" s="93"/>
      <c r="C300" s="9">
        <v>2016</v>
      </c>
      <c r="D300" s="15">
        <f t="shared" si="28"/>
        <v>0</v>
      </c>
      <c r="E300" s="25">
        <v>0</v>
      </c>
      <c r="F300" s="25">
        <v>0</v>
      </c>
      <c r="G300" s="25">
        <v>0</v>
      </c>
      <c r="H300" s="25">
        <v>0</v>
      </c>
    </row>
    <row r="301" spans="1:8" ht="15.75">
      <c r="A301" s="77"/>
      <c r="B301" s="93"/>
      <c r="C301" s="9">
        <v>2017</v>
      </c>
      <c r="D301" s="15">
        <f t="shared" si="28"/>
        <v>0</v>
      </c>
      <c r="E301" s="25">
        <v>0</v>
      </c>
      <c r="F301" s="25">
        <v>0</v>
      </c>
      <c r="G301" s="25">
        <v>0</v>
      </c>
      <c r="H301" s="25">
        <v>0</v>
      </c>
    </row>
    <row r="302" spans="1:8" ht="15.75">
      <c r="A302" s="77"/>
      <c r="B302" s="93"/>
      <c r="C302" s="16">
        <v>2018</v>
      </c>
      <c r="D302" s="15">
        <f t="shared" si="28"/>
        <v>0</v>
      </c>
      <c r="E302" s="25">
        <v>0</v>
      </c>
      <c r="F302" s="25">
        <v>0</v>
      </c>
      <c r="G302" s="25">
        <v>0</v>
      </c>
      <c r="H302" s="25">
        <v>0</v>
      </c>
    </row>
    <row r="303" spans="1:8" ht="15.75">
      <c r="A303" s="77"/>
      <c r="B303" s="93"/>
      <c r="C303" s="16">
        <v>2019</v>
      </c>
      <c r="D303" s="15">
        <f t="shared" si="28"/>
        <v>2698.1</v>
      </c>
      <c r="E303" s="25">
        <v>0</v>
      </c>
      <c r="F303" s="25">
        <v>1376</v>
      </c>
      <c r="G303" s="25">
        <v>1322.1</v>
      </c>
      <c r="H303" s="25">
        <v>0</v>
      </c>
    </row>
    <row r="304" spans="1:8" ht="15.75">
      <c r="A304" s="77"/>
      <c r="B304" s="93"/>
      <c r="C304" s="16">
        <v>2020</v>
      </c>
      <c r="D304" s="15">
        <f t="shared" si="28"/>
        <v>0</v>
      </c>
      <c r="E304" s="25">
        <v>0</v>
      </c>
      <c r="F304" s="25">
        <v>0</v>
      </c>
      <c r="G304" s="25">
        <v>0</v>
      </c>
      <c r="H304" s="25">
        <v>0</v>
      </c>
    </row>
    <row r="305" spans="1:11" ht="15.75">
      <c r="A305" s="77"/>
      <c r="B305" s="94"/>
      <c r="C305" s="16">
        <v>2021</v>
      </c>
      <c r="D305" s="15">
        <f t="shared" si="28"/>
        <v>0</v>
      </c>
      <c r="E305" s="25">
        <v>0</v>
      </c>
      <c r="F305" s="25">
        <v>0</v>
      </c>
      <c r="G305" s="25">
        <v>0</v>
      </c>
      <c r="H305" s="25">
        <v>0</v>
      </c>
    </row>
    <row r="306" spans="1:11" ht="15.75">
      <c r="A306" s="41"/>
      <c r="B306" s="42"/>
      <c r="C306" s="42"/>
      <c r="D306" s="42"/>
      <c r="E306" s="42"/>
      <c r="F306" s="42"/>
      <c r="G306" s="42"/>
      <c r="H306" s="42"/>
    </row>
    <row r="307" spans="1:11" ht="15.75" customHeight="1">
      <c r="A307" s="89" t="s">
        <v>97</v>
      </c>
      <c r="B307" s="89"/>
      <c r="C307" s="89"/>
      <c r="D307" s="89"/>
      <c r="E307" s="89"/>
      <c r="F307" s="89"/>
      <c r="G307" s="89"/>
      <c r="H307" s="89"/>
      <c r="I307" s="53"/>
      <c r="J307" s="53"/>
      <c r="K307" s="53"/>
    </row>
    <row r="308" spans="1:11" ht="15.75">
      <c r="A308" s="41"/>
      <c r="B308" s="42"/>
      <c r="C308" s="42"/>
      <c r="D308" s="42"/>
      <c r="E308" s="42"/>
      <c r="F308" s="42"/>
      <c r="G308" s="42"/>
      <c r="H308" s="42"/>
    </row>
    <row r="309" spans="1:11" ht="15.75">
      <c r="A309" s="41"/>
      <c r="B309" s="42"/>
      <c r="C309" s="42"/>
      <c r="D309" s="42"/>
      <c r="E309" s="42"/>
      <c r="F309" s="42"/>
      <c r="G309" s="42"/>
      <c r="H309" s="42"/>
    </row>
    <row r="310" spans="1:11" ht="15.75">
      <c r="A310" s="41"/>
      <c r="B310" s="42"/>
      <c r="C310" s="42"/>
      <c r="D310" s="42"/>
      <c r="E310" s="42"/>
      <c r="F310" s="42"/>
      <c r="G310" s="42"/>
      <c r="H310" s="42"/>
    </row>
    <row r="311" spans="1:11" ht="15.75">
      <c r="A311" s="41"/>
      <c r="B311" s="42"/>
      <c r="C311" s="42"/>
      <c r="D311" s="42"/>
      <c r="E311" s="42"/>
      <c r="F311" s="42"/>
      <c r="G311" s="42"/>
      <c r="H311" s="42"/>
    </row>
    <row r="312" spans="1:11" ht="15.75">
      <c r="A312" s="41"/>
      <c r="B312" s="42"/>
      <c r="C312" s="42"/>
      <c r="D312" s="42"/>
      <c r="E312" s="42"/>
      <c r="F312" s="42"/>
      <c r="G312" s="42"/>
      <c r="H312" s="42"/>
    </row>
    <row r="313" spans="1:11" ht="15.75">
      <c r="A313" s="41"/>
      <c r="B313" s="42"/>
      <c r="C313" s="42"/>
      <c r="D313" s="42"/>
      <c r="E313" s="42"/>
      <c r="F313" s="42"/>
      <c r="G313" s="42"/>
      <c r="H313" s="42"/>
    </row>
    <row r="314" spans="1:11" ht="15.75">
      <c r="A314" s="41"/>
      <c r="B314" s="42"/>
      <c r="C314" s="42"/>
      <c r="D314" s="42"/>
      <c r="E314" s="42"/>
      <c r="F314" s="42"/>
      <c r="G314" s="42"/>
      <c r="H314" s="42"/>
    </row>
    <row r="315" spans="1:11" ht="15.75">
      <c r="A315" s="41"/>
      <c r="B315" s="42"/>
      <c r="C315" s="42"/>
      <c r="D315" s="42"/>
      <c r="E315" s="42"/>
      <c r="F315" s="42"/>
      <c r="G315" s="42"/>
      <c r="H315" s="42"/>
    </row>
    <row r="316" spans="1:11" ht="15.75">
      <c r="A316" s="41"/>
      <c r="B316" s="42"/>
      <c r="C316" s="42"/>
      <c r="D316" s="42"/>
      <c r="E316" s="42"/>
      <c r="F316" s="42"/>
      <c r="G316" s="42"/>
      <c r="H316" s="42"/>
    </row>
    <row r="317" spans="1:11" ht="15.75">
      <c r="A317" s="41"/>
      <c r="B317" s="42"/>
      <c r="C317" s="42"/>
      <c r="D317" s="42"/>
      <c r="E317" s="42"/>
      <c r="F317" s="42"/>
      <c r="G317" s="42"/>
      <c r="H317" s="42"/>
    </row>
    <row r="318" spans="1:11" ht="15.75">
      <c r="A318" s="41"/>
      <c r="B318" s="42"/>
      <c r="C318" s="42"/>
      <c r="D318" s="42"/>
      <c r="E318" s="42"/>
      <c r="F318" s="42"/>
      <c r="G318" s="42"/>
      <c r="H318" s="42"/>
    </row>
    <row r="319" spans="1:11">
      <c r="A319" s="39"/>
    </row>
    <row r="320" spans="1:11">
      <c r="A320" s="39"/>
    </row>
    <row r="321" spans="1:1">
      <c r="A321" s="39"/>
    </row>
    <row r="322" spans="1:1">
      <c r="A322" s="39"/>
    </row>
    <row r="323" spans="1:1">
      <c r="A323" s="39"/>
    </row>
    <row r="324" spans="1:1">
      <c r="A324" s="39"/>
    </row>
    <row r="325" spans="1:1">
      <c r="A325" s="39"/>
    </row>
    <row r="326" spans="1:1">
      <c r="A326" s="39"/>
    </row>
    <row r="327" spans="1:1">
      <c r="A327" s="39"/>
    </row>
    <row r="328" spans="1:1">
      <c r="A328" s="39"/>
    </row>
    <row r="329" spans="1:1">
      <c r="A329" s="39"/>
    </row>
    <row r="330" spans="1:1">
      <c r="A330" s="39"/>
    </row>
    <row r="331" spans="1:1">
      <c r="A331" s="39"/>
    </row>
    <row r="332" spans="1:1">
      <c r="A332" s="39"/>
    </row>
    <row r="333" spans="1:1">
      <c r="A333" s="39"/>
    </row>
    <row r="334" spans="1:1">
      <c r="A334" s="39"/>
    </row>
    <row r="335" spans="1:1">
      <c r="A335" s="39"/>
    </row>
    <row r="336" spans="1:1">
      <c r="A336" s="39"/>
    </row>
    <row r="337" spans="1:1">
      <c r="A337" s="39"/>
    </row>
    <row r="338" spans="1:1">
      <c r="A338" s="39"/>
    </row>
    <row r="339" spans="1:1">
      <c r="A339" s="39"/>
    </row>
    <row r="340" spans="1:1">
      <c r="A340" s="39"/>
    </row>
    <row r="341" spans="1:1">
      <c r="A341" s="39"/>
    </row>
    <row r="342" spans="1:1">
      <c r="A342" s="39"/>
    </row>
    <row r="343" spans="1:1">
      <c r="A343" s="39"/>
    </row>
    <row r="344" spans="1:1">
      <c r="A344" s="39"/>
    </row>
    <row r="345" spans="1:1">
      <c r="A345" s="39"/>
    </row>
    <row r="346" spans="1:1">
      <c r="A346" s="39"/>
    </row>
    <row r="347" spans="1:1">
      <c r="A347" s="39"/>
    </row>
    <row r="348" spans="1:1">
      <c r="A348" s="39"/>
    </row>
    <row r="349" spans="1:1">
      <c r="A349" s="39"/>
    </row>
    <row r="350" spans="1:1">
      <c r="A350" s="39"/>
    </row>
    <row r="351" spans="1:1">
      <c r="A351" s="39"/>
    </row>
    <row r="352" spans="1:1">
      <c r="A352" s="39"/>
    </row>
    <row r="353" spans="1:1">
      <c r="A353" s="39"/>
    </row>
    <row r="354" spans="1:1">
      <c r="A354" s="39"/>
    </row>
    <row r="355" spans="1:1">
      <c r="A355" s="39"/>
    </row>
    <row r="356" spans="1:1">
      <c r="A356" s="39"/>
    </row>
    <row r="357" spans="1:1">
      <c r="A357" s="39"/>
    </row>
    <row r="358" spans="1:1">
      <c r="A358" s="39"/>
    </row>
    <row r="359" spans="1:1">
      <c r="A359" s="39"/>
    </row>
    <row r="360" spans="1:1">
      <c r="A360" s="39"/>
    </row>
    <row r="361" spans="1:1">
      <c r="A361" s="39"/>
    </row>
    <row r="362" spans="1:1">
      <c r="A362" s="39"/>
    </row>
    <row r="363" spans="1:1">
      <c r="A363" s="39"/>
    </row>
    <row r="364" spans="1:1">
      <c r="A364" s="39"/>
    </row>
    <row r="365" spans="1:1">
      <c r="A365" s="39"/>
    </row>
    <row r="366" spans="1:1">
      <c r="A366" s="39"/>
    </row>
    <row r="367" spans="1:1">
      <c r="A367" s="39"/>
    </row>
    <row r="368" spans="1:1">
      <c r="A368" s="39"/>
    </row>
    <row r="369" spans="1:1">
      <c r="A369" s="39"/>
    </row>
    <row r="370" spans="1:1">
      <c r="A370" s="39"/>
    </row>
    <row r="371" spans="1:1">
      <c r="A371" s="39"/>
    </row>
    <row r="372" spans="1:1">
      <c r="A372" s="39"/>
    </row>
    <row r="373" spans="1:1">
      <c r="A373" s="39"/>
    </row>
    <row r="374" spans="1:1">
      <c r="A374" s="39"/>
    </row>
    <row r="375" spans="1:1">
      <c r="A375" s="39"/>
    </row>
    <row r="376" spans="1:1">
      <c r="A376" s="39"/>
    </row>
    <row r="377" spans="1:1">
      <c r="A377" s="39"/>
    </row>
    <row r="378" spans="1:1">
      <c r="A378" s="39"/>
    </row>
    <row r="379" spans="1:1">
      <c r="A379" s="39"/>
    </row>
    <row r="380" spans="1:1">
      <c r="A380" s="39"/>
    </row>
    <row r="381" spans="1:1">
      <c r="A381" s="39"/>
    </row>
    <row r="382" spans="1:1">
      <c r="A382" s="39"/>
    </row>
    <row r="383" spans="1:1">
      <c r="A383" s="39"/>
    </row>
    <row r="384" spans="1:1">
      <c r="A384" s="39"/>
    </row>
    <row r="385" spans="1:1">
      <c r="A385" s="39"/>
    </row>
    <row r="386" spans="1:1">
      <c r="A386" s="39"/>
    </row>
    <row r="387" spans="1:1">
      <c r="A387" s="39"/>
    </row>
    <row r="388" spans="1:1">
      <c r="A388" s="39"/>
    </row>
    <row r="389" spans="1:1">
      <c r="A389" s="39"/>
    </row>
    <row r="390" spans="1:1">
      <c r="A390" s="39"/>
    </row>
    <row r="391" spans="1:1">
      <c r="A391" s="39"/>
    </row>
    <row r="392" spans="1:1">
      <c r="A392" s="39"/>
    </row>
    <row r="393" spans="1:1">
      <c r="A393" s="39"/>
    </row>
    <row r="394" spans="1:1">
      <c r="A394" s="39"/>
    </row>
    <row r="395" spans="1:1">
      <c r="A395" s="39"/>
    </row>
    <row r="396" spans="1:1">
      <c r="A396" s="39"/>
    </row>
    <row r="397" spans="1:1">
      <c r="A397" s="39"/>
    </row>
    <row r="398" spans="1:1">
      <c r="A398" s="39"/>
    </row>
    <row r="399" spans="1:1">
      <c r="A399" s="39"/>
    </row>
    <row r="400" spans="1:1">
      <c r="A400" s="39"/>
    </row>
    <row r="401" spans="1:1">
      <c r="A401" s="39"/>
    </row>
    <row r="402" spans="1:1">
      <c r="A402" s="39"/>
    </row>
    <row r="403" spans="1:1">
      <c r="A403" s="39"/>
    </row>
    <row r="404" spans="1:1">
      <c r="A404" s="39"/>
    </row>
    <row r="405" spans="1:1">
      <c r="A405" s="39"/>
    </row>
    <row r="406" spans="1:1">
      <c r="A406" s="39"/>
    </row>
    <row r="407" spans="1:1">
      <c r="A407" s="39"/>
    </row>
    <row r="408" spans="1:1">
      <c r="A408" s="39"/>
    </row>
    <row r="409" spans="1:1">
      <c r="A409" s="39"/>
    </row>
    <row r="410" spans="1:1">
      <c r="A410" s="39"/>
    </row>
    <row r="411" spans="1:1">
      <c r="A411" s="39"/>
    </row>
    <row r="412" spans="1:1">
      <c r="A412" s="39"/>
    </row>
    <row r="413" spans="1:1">
      <c r="A413" s="39"/>
    </row>
    <row r="414" spans="1:1">
      <c r="A414" s="39"/>
    </row>
    <row r="415" spans="1:1">
      <c r="A415" s="39"/>
    </row>
    <row r="416" spans="1:1">
      <c r="A416" s="39"/>
    </row>
    <row r="417" spans="1:1">
      <c r="A417" s="39"/>
    </row>
    <row r="418" spans="1:1">
      <c r="A418" s="39"/>
    </row>
    <row r="419" spans="1:1">
      <c r="A419" s="39"/>
    </row>
    <row r="420" spans="1:1">
      <c r="A420" s="39"/>
    </row>
    <row r="421" spans="1:1">
      <c r="A421" s="39"/>
    </row>
    <row r="422" spans="1:1">
      <c r="A422" s="39"/>
    </row>
    <row r="423" spans="1:1">
      <c r="A423" s="39"/>
    </row>
    <row r="424" spans="1:1">
      <c r="A424" s="39"/>
    </row>
    <row r="425" spans="1:1">
      <c r="A425" s="39"/>
    </row>
    <row r="426" spans="1:1">
      <c r="A426" s="39"/>
    </row>
    <row r="427" spans="1:1">
      <c r="A427" s="39"/>
    </row>
    <row r="428" spans="1:1">
      <c r="A428" s="39"/>
    </row>
    <row r="429" spans="1:1">
      <c r="A429" s="39"/>
    </row>
    <row r="430" spans="1:1">
      <c r="A430" s="39"/>
    </row>
    <row r="431" spans="1:1">
      <c r="A431" s="39"/>
    </row>
    <row r="432" spans="1:1">
      <c r="A432" s="39"/>
    </row>
    <row r="433" spans="1:1">
      <c r="A433" s="39"/>
    </row>
  </sheetData>
  <sheetProtection selectLockedCells="1" selectUnlockedCells="1"/>
  <mergeCells count="86">
    <mergeCell ref="A266:A273"/>
    <mergeCell ref="B266:B273"/>
    <mergeCell ref="A298:A305"/>
    <mergeCell ref="B298:B305"/>
    <mergeCell ref="A274:A281"/>
    <mergeCell ref="B274:B281"/>
    <mergeCell ref="A282:A289"/>
    <mergeCell ref="B282:B289"/>
    <mergeCell ref="A290:A297"/>
    <mergeCell ref="B290:B297"/>
    <mergeCell ref="A242:A249"/>
    <mergeCell ref="B242:B249"/>
    <mergeCell ref="A250:A257"/>
    <mergeCell ref="B250:B257"/>
    <mergeCell ref="A258:A265"/>
    <mergeCell ref="B258:B265"/>
    <mergeCell ref="A218:A225"/>
    <mergeCell ref="B218:B225"/>
    <mergeCell ref="A226:A233"/>
    <mergeCell ref="B226:B233"/>
    <mergeCell ref="A234:A241"/>
    <mergeCell ref="B234:B241"/>
    <mergeCell ref="A194:A201"/>
    <mergeCell ref="B194:B201"/>
    <mergeCell ref="A202:A209"/>
    <mergeCell ref="B202:B209"/>
    <mergeCell ref="A210:A217"/>
    <mergeCell ref="B210:B217"/>
    <mergeCell ref="A170:A177"/>
    <mergeCell ref="B170:B177"/>
    <mergeCell ref="A178:A185"/>
    <mergeCell ref="B178:B185"/>
    <mergeCell ref="A186:A193"/>
    <mergeCell ref="B186:B193"/>
    <mergeCell ref="A146:A153"/>
    <mergeCell ref="B146:B153"/>
    <mergeCell ref="A154:A161"/>
    <mergeCell ref="B154:B161"/>
    <mergeCell ref="A162:A169"/>
    <mergeCell ref="B162:B169"/>
    <mergeCell ref="A122:A129"/>
    <mergeCell ref="B122:B129"/>
    <mergeCell ref="A130:A137"/>
    <mergeCell ref="B130:B137"/>
    <mergeCell ref="A138:A145"/>
    <mergeCell ref="B138:B145"/>
    <mergeCell ref="A98:A105"/>
    <mergeCell ref="B98:B105"/>
    <mergeCell ref="A106:A113"/>
    <mergeCell ref="B106:B113"/>
    <mergeCell ref="A114:A121"/>
    <mergeCell ref="B114:B121"/>
    <mergeCell ref="A74:A81"/>
    <mergeCell ref="B74:B81"/>
    <mergeCell ref="A82:A89"/>
    <mergeCell ref="B82:B89"/>
    <mergeCell ref="A90:A97"/>
    <mergeCell ref="B90:B97"/>
    <mergeCell ref="A50:A57"/>
    <mergeCell ref="B50:B57"/>
    <mergeCell ref="A58:A65"/>
    <mergeCell ref="B58:B65"/>
    <mergeCell ref="A66:A73"/>
    <mergeCell ref="B66:B73"/>
    <mergeCell ref="A26:A33"/>
    <mergeCell ref="B26:B33"/>
    <mergeCell ref="A34:A41"/>
    <mergeCell ref="B34:B41"/>
    <mergeCell ref="A42:A49"/>
    <mergeCell ref="B42:B49"/>
    <mergeCell ref="A307:H307"/>
    <mergeCell ref="E1:H1"/>
    <mergeCell ref="E2:H2"/>
    <mergeCell ref="B4:I4"/>
    <mergeCell ref="B5:C5"/>
    <mergeCell ref="F5:H5"/>
    <mergeCell ref="A6:A8"/>
    <mergeCell ref="B6:B8"/>
    <mergeCell ref="C6:C8"/>
    <mergeCell ref="D6:H6"/>
    <mergeCell ref="D7:D8"/>
    <mergeCell ref="E7:H7"/>
    <mergeCell ref="A10:A17"/>
    <mergeCell ref="B10:B17"/>
    <mergeCell ref="A18:A25"/>
    <mergeCell ref="B18:B25"/>
  </mergeCells>
  <printOptions horizontalCentered="1"/>
  <pageMargins left="1.1811023622047245" right="0.39370078740157483" top="0.78740157480314965" bottom="0.78740157480314965" header="0.51181102362204722" footer="0.51181102362204722"/>
  <pageSetup paperSize="9" scale="60" firstPageNumber="0" fitToHeight="0" orientation="portrait" horizontalDpi="300" verticalDpi="300" r:id="rId1"/>
  <headerFooter differentFirst="1">
    <oddHeader>&amp;C&amp;P</oddHeader>
  </headerFooter>
  <rowBreaks count="1" manualBreakCount="1">
    <brk id="27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 № 2 Пер мероп МП Культура</vt:lpstr>
      <vt:lpstr>прил 3 Рес. обесп. МП Культ  </vt:lpstr>
      <vt:lpstr>'пр № 2 Пер мероп МП Культура'!Заголовки_для_печати</vt:lpstr>
      <vt:lpstr>'пр № 2 Пер мероп МП Культура'!Область_печати</vt:lpstr>
      <vt:lpstr>'прил 3 Рес. обесп. МП Культ 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ДелПр2</dc:creator>
  <cp:lastModifiedBy>ДелПр2</cp:lastModifiedBy>
  <cp:lastPrinted>2019-09-23T12:07:09Z</cp:lastPrinted>
  <dcterms:created xsi:type="dcterms:W3CDTF">2019-09-19T13:11:03Z</dcterms:created>
  <dcterms:modified xsi:type="dcterms:W3CDTF">2019-09-25T07:24:18Z</dcterms:modified>
</cp:coreProperties>
</file>