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360" windowWidth="20490" windowHeight="7605"/>
  </bookViews>
  <sheets>
    <sheet name="Процессная часть" sheetId="4" r:id="rId1"/>
    <sheet name="Лист1" sheetId="5" r:id="rId2"/>
  </sheets>
  <definedNames>
    <definedName name="_xlnm.Print_Titles" localSheetId="0">'Процессная часть'!$6:$9</definedName>
    <definedName name="_xlnm.Print_Area" localSheetId="0">'Процессная часть'!$A$1:$M$146</definedName>
  </definedNames>
  <calcPr calcId="125725"/>
</workbook>
</file>

<file path=xl/calcChain.xml><?xml version="1.0" encoding="utf-8"?>
<calcChain xmlns="http://schemas.openxmlformats.org/spreadsheetml/2006/main">
  <c r="F89" i="4"/>
  <c r="F98" l="1"/>
  <c r="F71"/>
  <c r="D71" l="1"/>
  <c r="H138"/>
  <c r="G138"/>
  <c r="F138"/>
  <c r="E138"/>
  <c r="H137"/>
  <c r="G137"/>
  <c r="F137"/>
  <c r="E137"/>
  <c r="H136"/>
  <c r="G136"/>
  <c r="F136"/>
  <c r="E136"/>
  <c r="D136"/>
  <c r="D135"/>
  <c r="D134"/>
  <c r="D133"/>
  <c r="H129"/>
  <c r="G129"/>
  <c r="F129"/>
  <c r="E129"/>
  <c r="D129"/>
  <c r="H128"/>
  <c r="G128"/>
  <c r="F128"/>
  <c r="E128"/>
  <c r="D128" s="1"/>
  <c r="H127"/>
  <c r="G127"/>
  <c r="F127"/>
  <c r="E127"/>
  <c r="D127" s="1"/>
  <c r="D126"/>
  <c r="D125"/>
  <c r="D124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H91"/>
  <c r="H88" s="1"/>
  <c r="G91"/>
  <c r="G88" s="1"/>
  <c r="F91"/>
  <c r="F88" s="1"/>
  <c r="E91"/>
  <c r="E88" s="1"/>
  <c r="H90"/>
  <c r="G90"/>
  <c r="G87" s="1"/>
  <c r="F90"/>
  <c r="E90"/>
  <c r="D90" s="1"/>
  <c r="H89"/>
  <c r="G89"/>
  <c r="G86" s="1"/>
  <c r="E89"/>
  <c r="H87"/>
  <c r="F87"/>
  <c r="H86"/>
  <c r="D85"/>
  <c r="D84"/>
  <c r="D83"/>
  <c r="D82"/>
  <c r="D81"/>
  <c r="D80"/>
  <c r="D79"/>
  <c r="D78"/>
  <c r="D77"/>
  <c r="D76"/>
  <c r="D75"/>
  <c r="D74"/>
  <c r="D73"/>
  <c r="D72"/>
  <c r="D70"/>
  <c r="D69"/>
  <c r="D68"/>
  <c r="H67"/>
  <c r="H64" s="1"/>
  <c r="G67"/>
  <c r="G64" s="1"/>
  <c r="F67"/>
  <c r="F64" s="1"/>
  <c r="E67"/>
  <c r="H66"/>
  <c r="G66"/>
  <c r="G63" s="1"/>
  <c r="F66"/>
  <c r="F63" s="1"/>
  <c r="E66"/>
  <c r="E63" s="1"/>
  <c r="H65"/>
  <c r="H62" s="1"/>
  <c r="G65"/>
  <c r="E65"/>
  <c r="E62" s="1"/>
  <c r="H63"/>
  <c r="G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H34"/>
  <c r="G34"/>
  <c r="F34"/>
  <c r="E34"/>
  <c r="H33"/>
  <c r="G33"/>
  <c r="F33"/>
  <c r="E33"/>
  <c r="H32"/>
  <c r="G32"/>
  <c r="F32"/>
  <c r="E32"/>
  <c r="H31"/>
  <c r="G31"/>
  <c r="F31"/>
  <c r="E31"/>
  <c r="H30"/>
  <c r="G30"/>
  <c r="F30"/>
  <c r="E30"/>
  <c r="H29"/>
  <c r="G29"/>
  <c r="F29"/>
  <c r="E29"/>
  <c r="H21"/>
  <c r="G21"/>
  <c r="F21"/>
  <c r="E21"/>
  <c r="H20"/>
  <c r="G20"/>
  <c r="F20"/>
  <c r="E20"/>
  <c r="H19"/>
  <c r="G19"/>
  <c r="F19"/>
  <c r="E19"/>
  <c r="D18"/>
  <c r="D17"/>
  <c r="D16"/>
  <c r="D15"/>
  <c r="D14"/>
  <c r="D13"/>
  <c r="D32" l="1"/>
  <c r="D34"/>
  <c r="F86"/>
  <c r="F65"/>
  <c r="F62" s="1"/>
  <c r="D62" s="1"/>
  <c r="G26"/>
  <c r="G120" s="1"/>
  <c r="D88"/>
  <c r="D20"/>
  <c r="H141"/>
  <c r="F26"/>
  <c r="F120" s="1"/>
  <c r="H26"/>
  <c r="H120" s="1"/>
  <c r="D30"/>
  <c r="D31"/>
  <c r="G27"/>
  <c r="G121" s="1"/>
  <c r="D63"/>
  <c r="D66"/>
  <c r="D67"/>
  <c r="E87"/>
  <c r="E26" s="1"/>
  <c r="E120" s="1"/>
  <c r="D89"/>
  <c r="G25"/>
  <c r="G119" s="1"/>
  <c r="F27"/>
  <c r="F121" s="1"/>
  <c r="F141" s="1"/>
  <c r="H27"/>
  <c r="D138"/>
  <c r="H25"/>
  <c r="H119" s="1"/>
  <c r="H139" s="1"/>
  <c r="F140"/>
  <c r="H140"/>
  <c r="D19"/>
  <c r="D21"/>
  <c r="G139"/>
  <c r="E140"/>
  <c r="G140"/>
  <c r="G141"/>
  <c r="D29"/>
  <c r="D33"/>
  <c r="E64"/>
  <c r="D64" s="1"/>
  <c r="E86"/>
  <c r="D87"/>
  <c r="D91"/>
  <c r="D137"/>
  <c r="D120"/>
  <c r="D26" l="1"/>
  <c r="D65"/>
  <c r="D140"/>
  <c r="F25"/>
  <c r="F119" s="1"/>
  <c r="F139" s="1"/>
  <c r="E27"/>
  <c r="E121" s="1"/>
  <c r="D27"/>
  <c r="D86"/>
  <c r="E25"/>
  <c r="E119" l="1"/>
  <c r="D25"/>
  <c r="D121"/>
  <c r="E141"/>
  <c r="D141" s="1"/>
  <c r="D119" l="1"/>
  <c r="E139"/>
  <c r="D139" s="1"/>
</calcChain>
</file>

<file path=xl/sharedStrings.xml><?xml version="1.0" encoding="utf-8"?>
<sst xmlns="http://schemas.openxmlformats.org/spreadsheetml/2006/main" count="306" uniqueCount="133">
  <si>
    <t>№ п/п</t>
  </si>
  <si>
    <t>2025год</t>
  </si>
  <si>
    <t>2026год</t>
  </si>
  <si>
    <t>Объем финансового обеспечения по годам реализации, тыс. рублей</t>
  </si>
  <si>
    <t>всего</t>
  </si>
  <si>
    <t>КБ</t>
  </si>
  <si>
    <t>МБ</t>
  </si>
  <si>
    <t>ВБИ</t>
  </si>
  <si>
    <t>2027год</t>
  </si>
  <si>
    <t>Результат реализации</t>
  </si>
  <si>
    <t>мероприятия</t>
  </si>
  <si>
    <t>ФБ</t>
  </si>
  <si>
    <t>2025 год</t>
  </si>
  <si>
    <t>2026 год</t>
  </si>
  <si>
    <t>1.1</t>
  </si>
  <si>
    <t>2.1</t>
  </si>
  <si>
    <t>3.1</t>
  </si>
  <si>
    <r>
      <t>в разрезе источников финансирования</t>
    </r>
    <r>
      <rPr>
        <vertAlign val="superscript"/>
        <sz val="12"/>
        <color theme="1"/>
        <rFont val="Times New Roman"/>
        <family val="1"/>
        <charset val="204"/>
      </rPr>
      <t/>
    </r>
  </si>
  <si>
    <t>Год реализации</t>
  </si>
  <si>
    <t>Значения результата реализации мероприятия по годам</t>
  </si>
  <si>
    <t>Связь с показателями целей муниципальной программы</t>
  </si>
  <si>
    <t>2</t>
  </si>
  <si>
    <t>Всего процессная часть</t>
  </si>
  <si>
    <t>Общая характеристика, наименование мероприятия</t>
  </si>
  <si>
    <t>Задача муниципальной программы -создание условий для увеличения производства основных видов сельскохозяйственной продукции</t>
  </si>
  <si>
    <t>Комплекс процессных мероприятий -поддержка сельскохозяйственного производства</t>
  </si>
  <si>
    <t>Ответственный за реализацию комплекса процессных мероприятий -управление сельского хозяйства администрации муниципального образования Кавказский район</t>
  </si>
  <si>
    <t>Расходы на обеспечение деятельности в области сельского хозяйства</t>
  </si>
  <si>
    <t>Осуществление отдельных  полномочий по поддержке сельскохозяйственного производства в Краснодарском крае</t>
  </si>
  <si>
    <t>Задача муниципальной программы -поддержка малых форм хозяйствования в АПК</t>
  </si>
  <si>
    <t>Осуществление отдельных государственных полномочий по поддержке сельскохозяйственного производства в Краснодарском крае в частности предоставление субсидий гражданам, ведущим личное подсобное хозяйство, крестьянским фермерским хозяйствам, индивидуальным предпринимателям ведущим деятельность в области сельскохозяйственного производства</t>
  </si>
  <si>
    <t xml:space="preserve">Задача муниципальной программы- принятие мер, направленных на обеспечение экологической безопасности на территории района; предупреждение возникновения и распространения заразных и иных болезней животных, включая сельскохозяйственных животных, птиц, обеспечение эпизоотического благополучия на территории Кавказского района </t>
  </si>
  <si>
    <t>Комплекс процессных мероприятий — обеспечение эпизоотического, ветеринарно-санитарного благополучия в муниципальном образовании Кавказский район</t>
  </si>
  <si>
    <t>Ответственный за реализацию комплекса процессных мероприятий - управление сельского хозяйства администрации муниципального образования Кавказский район</t>
  </si>
  <si>
    <t>2027 год</t>
  </si>
  <si>
    <t xml:space="preserve">Задача муниципальной программы - устойчивое развитие сельских территорий; развитие животноводства и растениеводства на территории Кавказского района </t>
  </si>
  <si>
    <t>Комплекс процессных мероприятий — стимулирование и повышение эффективности труда в сельскохозяйственном производстве</t>
  </si>
  <si>
    <t>Поощрение передовиков в соревновании по уборке урожая</t>
  </si>
  <si>
    <t>Управление сельского хозяйства администрации муниципально- го образования Кавказский район</t>
  </si>
  <si>
    <t>Ответственный за достижение результата</t>
  </si>
  <si>
    <t>1.2</t>
  </si>
  <si>
    <t>х</t>
  </si>
  <si>
    <t xml:space="preserve"> -</t>
  </si>
  <si>
    <t xml:space="preserve">Численность безнадзорных животных, в отношении которых проведены мероприятия по предупреждению и ликвидации болезней животных и  их лечению </t>
  </si>
  <si>
    <t>Единица измерения (по ОКЕИ)</t>
  </si>
  <si>
    <t>процент</t>
  </si>
  <si>
    <t xml:space="preserve">п. 1.1.1 </t>
  </si>
  <si>
    <t>п 1.1.1</t>
  </si>
  <si>
    <t>Доля предоставленных субсидий гражданам, ведущим личное подсобное хозяйство, крестьянским (фермерским) хозяйствам и индивидуальным предпринимателям, самозанятым от общего количества поданных заявок</t>
  </si>
  <si>
    <t>Осуществление руководства и управления в сфере установленных функций</t>
  </si>
  <si>
    <t>Проведено мероприятие по чествованию передовиков</t>
  </si>
  <si>
    <t>3. Структура муниципальной программы</t>
  </si>
  <si>
    <r>
      <t>3.1. Процессная часть</t>
    </r>
    <r>
      <rPr>
        <vertAlign val="superscript"/>
        <sz val="14"/>
        <color theme="1"/>
        <rFont val="Times New Roman"/>
        <family val="1"/>
        <charset val="204"/>
      </rPr>
      <t/>
    </r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</si>
  <si>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"Сириус"</t>
  </si>
  <si>
    <t>3</t>
  </si>
  <si>
    <t>4</t>
  </si>
  <si>
    <t>4.1</t>
  </si>
  <si>
    <t>управления сельского хозяйства                                                                                                                                                                        Б.В. Караулов</t>
  </si>
  <si>
    <t>Комплекс процессных мероприятий — развитие малых форм хозяйствования в АПК на территории муниципального образования Кавказский район</t>
  </si>
  <si>
    <t>2.1.1.1</t>
  </si>
  <si>
    <t>2.1.1.2</t>
  </si>
  <si>
    <t>2.1.1.3</t>
  </si>
  <si>
    <t>возмещение части затрат на приобретение племенных сельскохозяйственных животных, а также товарных сельскохозяйственных животных (коров, нетелей, овцематок, ремонтных телок, ярочек, козочек), предназначенных для воспроизводства</t>
  </si>
  <si>
    <t>возмещение части затрат на приобретение молодняка кроликов, гусей, индеек</t>
  </si>
  <si>
    <t>2.1.1.5</t>
  </si>
  <si>
    <t>возмещение части затрат на строительство теплиц для выращивания овощей и (или) ягод в защищенном грунте</t>
  </si>
  <si>
    <t>2.1.1.6</t>
  </si>
  <si>
    <t>возмещение части затрат на оплату услуг по искусственному осеменению сельскохозяйственных животных (КРС, овец и коз)</t>
  </si>
  <si>
    <t>2.1.1.7</t>
  </si>
  <si>
    <t>возмещение части затрат на приобретение систем капельного орошения для ведения овощеводства</t>
  </si>
  <si>
    <t>2.1.1.8</t>
  </si>
  <si>
    <t>возмещение части затрат на приобретение технологического оборудования для животноводства, птицеводства</t>
  </si>
  <si>
    <t>возмещение части затрат по наращиванию поголовья коров</t>
  </si>
  <si>
    <t>2.1.2.1</t>
  </si>
  <si>
    <t>2.1.2.2</t>
  </si>
  <si>
    <t>2.1.2.3</t>
  </si>
  <si>
    <t>2.1.2.4</t>
  </si>
  <si>
    <t>2.1.2.5</t>
  </si>
  <si>
    <t>возмещение части затрат на приобретение молодняка кроликов, нутрий, гусей, индеек, уток, кур несушек, перепелов, а также пчелопакетов</t>
  </si>
  <si>
    <t>возмещение части затрат на приобретение технологического оборудования для животноводства, птицеводства и переработки животноводческой продукции</t>
  </si>
  <si>
    <t>возмещение части затрат на приобретение саженцев плодово-ягодных культур, рассады и семян овощных и цветочных культур</t>
  </si>
  <si>
    <t>на площадь 50 кв.м. произведена закладка саженцев плодово-ягодных культур и высеяно семян (высажено рассады) овощных и цветочных культур</t>
  </si>
  <si>
    <t>2.1.1</t>
  </si>
  <si>
    <t xml:space="preserve">           в том числе:</t>
  </si>
  <si>
    <t>реализовано мясо КРС собственного производства</t>
  </si>
  <si>
    <t>реализовано молоко собственного производства</t>
  </si>
  <si>
    <t>приобретено сельскохозяйственных животных</t>
  </si>
  <si>
    <t>осуществлено строительство теплиц для выращивания овощей и (или) ягод</t>
  </si>
  <si>
    <t>осуществлено искусственное осеменение сельскохозяйственных животных (КРС, овец и коз)</t>
  </si>
  <si>
    <t>установлены системы капельного орошения для ведения овощеводства</t>
  </si>
  <si>
    <t>приобретено  оборудование для животноводства, птицеводства</t>
  </si>
  <si>
    <t xml:space="preserve">увеличено поголовье коров </t>
  </si>
  <si>
    <t>2.1.2</t>
  </si>
  <si>
    <t>Управление сельского хозяйства администрации МО Кавказский район</t>
  </si>
  <si>
    <t>реализовано  молоко собственного производства</t>
  </si>
  <si>
    <t>2.1.1.4</t>
  </si>
  <si>
    <t>2.1.3</t>
  </si>
  <si>
    <t>реализовано  мясо КРС собственного производства</t>
  </si>
  <si>
    <t xml:space="preserve">осуществлено строительство теплиц для выращивания овощей и (или) ягод </t>
  </si>
  <si>
    <t>установлены  системы капельного орошения для ведения овощеводства</t>
  </si>
  <si>
    <t>приобретено  оборудование для животноводства, птицеводства и переработки животноводческой продукции</t>
  </si>
  <si>
    <t>Итого по комплексу процессных мероприятий</t>
  </si>
  <si>
    <t>возмещение части затрат на производство реализуемой продукции животноводства</t>
  </si>
  <si>
    <t>2.1.1.1.1</t>
  </si>
  <si>
    <t>в том числе:                          мясо  (КРС)</t>
  </si>
  <si>
    <t>тонн</t>
  </si>
  <si>
    <t>молоко (коров, коз)</t>
  </si>
  <si>
    <t>2.1.2.1.1</t>
  </si>
  <si>
    <t>2.1.2.1.2</t>
  </si>
  <si>
    <t>2.1.3.1</t>
  </si>
  <si>
    <t>2.1.3.1.1</t>
  </si>
  <si>
    <t>2.1.3.1.2</t>
  </si>
  <si>
    <t>2.1.3.2</t>
  </si>
  <si>
    <t>2.1.3.3</t>
  </si>
  <si>
    <t>2.1.3.4</t>
  </si>
  <si>
    <t>2.1.3.5</t>
  </si>
  <si>
    <t>2.1.3.6</t>
  </si>
  <si>
    <t>2.1.3.7</t>
  </si>
  <si>
    <t>2.1.3.8</t>
  </si>
  <si>
    <t>поддержка КФХ и индивидуальных предпринимателей в области сельскохозяйственного производства:</t>
  </si>
  <si>
    <t>гол</t>
  </si>
  <si>
    <t>кв.м</t>
  </si>
  <si>
    <t>возмещение части затрат на оплату услуг по искусственному осеменению сельскохозяйственных животных (крупного рогатого скота, овец и коз)</t>
  </si>
  <si>
    <t>поддержка для граждан, ведущих личные подсобные хозяйства  в области сельскохозяйственного производства:</t>
  </si>
  <si>
    <t>возмещение части затрат на искусственное осеменение сельскохозяйственных животных (крупного рогатого скота, овец и коз)</t>
  </si>
  <si>
    <t>поддержка для граждан, ведущих личные подсобные хозяйства и применяющих специальный налоговый режим «Налог на профессиональный доход» (ЛПХ самозанятые):</t>
  </si>
  <si>
    <t>голов</t>
  </si>
  <si>
    <t>условных голов</t>
  </si>
  <si>
    <t>единиц</t>
  </si>
  <si>
    <t>квадратных метров</t>
  </si>
  <si>
    <t xml:space="preserve">Начальник                                                                              </t>
  </si>
  <si>
    <t>2.1.1.1.2</t>
  </si>
  <si>
    <t>Приложение к изменениям, утвержденным постановлением администрации муниципального образования Кавказский район
от 13.08.2025 №  1458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</si>
</sst>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6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6"/>
  <sheetViews>
    <sheetView tabSelected="1" view="pageBreakPreview" topLeftCell="A91" zoomScale="60" zoomScaleNormal="100" workbookViewId="0">
      <selection activeCell="K1" sqref="K1:M1"/>
    </sheetView>
  </sheetViews>
  <sheetFormatPr defaultRowHeight="15"/>
  <cols>
    <col min="1" max="1" width="6.140625" style="9" customWidth="1"/>
    <col min="2" max="2" width="27.7109375" style="4" customWidth="1"/>
    <col min="3" max="3" width="14" style="4" customWidth="1"/>
    <col min="4" max="4" width="14.85546875" style="4" customWidth="1"/>
    <col min="5" max="7" width="9.140625" style="4"/>
    <col min="8" max="8" width="7.7109375" style="4" customWidth="1"/>
    <col min="9" max="9" width="18" style="4" customWidth="1"/>
    <col min="10" max="10" width="12.42578125" style="4" customWidth="1"/>
    <col min="11" max="11" width="16.28515625" style="4" customWidth="1"/>
    <col min="12" max="12" width="16.7109375" style="4" customWidth="1"/>
    <col min="13" max="13" width="16.5703125" style="4" customWidth="1"/>
    <col min="14" max="16384" width="9.140625" style="4"/>
  </cols>
  <sheetData>
    <row r="1" spans="1:14" ht="66.75" customHeight="1">
      <c r="K1" s="38" t="s">
        <v>132</v>
      </c>
      <c r="L1" s="38"/>
      <c r="M1" s="38"/>
    </row>
    <row r="3" spans="1:14" ht="18.75">
      <c r="A3" s="60" t="s">
        <v>51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4" ht="22.5">
      <c r="A4" s="61" t="s">
        <v>52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6" spans="1:14" ht="50.25" customHeight="1">
      <c r="A6" s="62" t="s">
        <v>0</v>
      </c>
      <c r="B6" s="45" t="s">
        <v>23</v>
      </c>
      <c r="C6" s="45" t="s">
        <v>18</v>
      </c>
      <c r="D6" s="45" t="s">
        <v>3</v>
      </c>
      <c r="E6" s="45"/>
      <c r="F6" s="45"/>
      <c r="G6" s="45"/>
      <c r="H6" s="45"/>
      <c r="I6" s="15" t="s">
        <v>9</v>
      </c>
      <c r="J6" s="45" t="s">
        <v>44</v>
      </c>
      <c r="K6" s="45" t="s">
        <v>19</v>
      </c>
      <c r="L6" s="45" t="s">
        <v>39</v>
      </c>
      <c r="M6" s="45" t="s">
        <v>20</v>
      </c>
    </row>
    <row r="7" spans="1:14" ht="51.75" customHeight="1">
      <c r="A7" s="62"/>
      <c r="B7" s="45"/>
      <c r="C7" s="45"/>
      <c r="D7" s="45" t="s">
        <v>4</v>
      </c>
      <c r="E7" s="45" t="s">
        <v>17</v>
      </c>
      <c r="F7" s="45"/>
      <c r="G7" s="45"/>
      <c r="H7" s="45"/>
      <c r="I7" s="15" t="s">
        <v>10</v>
      </c>
      <c r="J7" s="45"/>
      <c r="K7" s="45"/>
      <c r="L7" s="45"/>
      <c r="M7" s="45"/>
    </row>
    <row r="8" spans="1:14" ht="69" customHeight="1">
      <c r="A8" s="62"/>
      <c r="B8" s="45"/>
      <c r="C8" s="45"/>
      <c r="D8" s="45"/>
      <c r="E8" s="15" t="s">
        <v>11</v>
      </c>
      <c r="F8" s="15" t="s">
        <v>5</v>
      </c>
      <c r="G8" s="15" t="s">
        <v>6</v>
      </c>
      <c r="H8" s="15" t="s">
        <v>7</v>
      </c>
      <c r="I8" s="15"/>
      <c r="J8" s="45"/>
      <c r="K8" s="45"/>
      <c r="L8" s="45"/>
      <c r="M8" s="45"/>
    </row>
    <row r="9" spans="1:14" ht="15.75">
      <c r="A9" s="13">
        <v>1</v>
      </c>
      <c r="B9" s="15">
        <v>2</v>
      </c>
      <c r="C9" s="18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</row>
    <row r="10" spans="1:14" ht="15.75">
      <c r="A10" s="50" t="s">
        <v>24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</row>
    <row r="11" spans="1:14" ht="15.75">
      <c r="A11" s="51">
        <v>1</v>
      </c>
      <c r="B11" s="50" t="s">
        <v>25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4" ht="18.75" customHeight="1">
      <c r="A12" s="52"/>
      <c r="B12" s="50" t="s">
        <v>26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</row>
    <row r="13" spans="1:14" ht="33" customHeight="1">
      <c r="A13" s="51" t="s">
        <v>14</v>
      </c>
      <c r="B13" s="45" t="s">
        <v>27</v>
      </c>
      <c r="C13" s="15" t="s">
        <v>1</v>
      </c>
      <c r="D13" s="2">
        <f t="shared" ref="D13:D18" si="0">E13+F13+G13+H13</f>
        <v>7003.3</v>
      </c>
      <c r="E13" s="10">
        <v>0</v>
      </c>
      <c r="F13" s="10">
        <v>0</v>
      </c>
      <c r="G13" s="10">
        <v>7003.3</v>
      </c>
      <c r="H13" s="10">
        <v>0</v>
      </c>
      <c r="I13" s="45" t="s">
        <v>49</v>
      </c>
      <c r="J13" s="45" t="s">
        <v>42</v>
      </c>
      <c r="K13" s="45" t="s">
        <v>42</v>
      </c>
      <c r="L13" s="45" t="s">
        <v>38</v>
      </c>
      <c r="M13" s="45" t="s">
        <v>47</v>
      </c>
      <c r="N13" s="5"/>
    </row>
    <row r="14" spans="1:14" ht="15.75">
      <c r="A14" s="53"/>
      <c r="B14" s="45"/>
      <c r="C14" s="15" t="s">
        <v>2</v>
      </c>
      <c r="D14" s="2">
        <f t="shared" si="0"/>
        <v>7303.3</v>
      </c>
      <c r="E14" s="10">
        <v>0</v>
      </c>
      <c r="F14" s="10">
        <v>0</v>
      </c>
      <c r="G14" s="10">
        <v>7303.3</v>
      </c>
      <c r="H14" s="10">
        <v>0</v>
      </c>
      <c r="I14" s="45"/>
      <c r="J14" s="45"/>
      <c r="K14" s="45"/>
      <c r="L14" s="45"/>
      <c r="M14" s="45"/>
      <c r="N14" s="5"/>
    </row>
    <row r="15" spans="1:14" ht="15.75">
      <c r="A15" s="52"/>
      <c r="B15" s="45"/>
      <c r="C15" s="15" t="s">
        <v>8</v>
      </c>
      <c r="D15" s="2">
        <f t="shared" si="0"/>
        <v>7303.3</v>
      </c>
      <c r="E15" s="10">
        <v>0</v>
      </c>
      <c r="F15" s="10">
        <v>0</v>
      </c>
      <c r="G15" s="10">
        <v>7303.3</v>
      </c>
      <c r="H15" s="10">
        <v>0</v>
      </c>
      <c r="I15" s="45"/>
      <c r="J15" s="45"/>
      <c r="K15" s="45"/>
      <c r="L15" s="45"/>
      <c r="M15" s="45"/>
    </row>
    <row r="16" spans="1:14" ht="32.25" customHeight="1">
      <c r="A16" s="62" t="s">
        <v>40</v>
      </c>
      <c r="B16" s="45" t="s">
        <v>28</v>
      </c>
      <c r="C16" s="15" t="s">
        <v>1</v>
      </c>
      <c r="D16" s="2">
        <f t="shared" si="0"/>
        <v>930.4</v>
      </c>
      <c r="E16" s="10">
        <v>0</v>
      </c>
      <c r="F16" s="10">
        <v>930.4</v>
      </c>
      <c r="G16" s="10">
        <v>0</v>
      </c>
      <c r="H16" s="10">
        <v>0</v>
      </c>
      <c r="I16" s="45"/>
      <c r="J16" s="45"/>
      <c r="K16" s="45"/>
      <c r="L16" s="45"/>
      <c r="M16" s="45"/>
    </row>
    <row r="17" spans="1:16" ht="30.75" customHeight="1">
      <c r="A17" s="62"/>
      <c r="B17" s="45"/>
      <c r="C17" s="15" t="s">
        <v>2</v>
      </c>
      <c r="D17" s="2">
        <f t="shared" si="0"/>
        <v>976.7</v>
      </c>
      <c r="E17" s="10">
        <v>0</v>
      </c>
      <c r="F17" s="10">
        <v>976.7</v>
      </c>
      <c r="G17" s="10">
        <v>0</v>
      </c>
      <c r="H17" s="10">
        <v>0</v>
      </c>
      <c r="I17" s="45"/>
      <c r="J17" s="45"/>
      <c r="K17" s="45"/>
      <c r="L17" s="45"/>
      <c r="M17" s="45"/>
    </row>
    <row r="18" spans="1:16" ht="48" customHeight="1">
      <c r="A18" s="62"/>
      <c r="B18" s="45"/>
      <c r="C18" s="15" t="s">
        <v>8</v>
      </c>
      <c r="D18" s="2">
        <f t="shared" si="0"/>
        <v>976.7</v>
      </c>
      <c r="E18" s="10">
        <v>0</v>
      </c>
      <c r="F18" s="10">
        <v>976.7</v>
      </c>
      <c r="G18" s="10">
        <v>0</v>
      </c>
      <c r="H18" s="10">
        <v>0</v>
      </c>
      <c r="I18" s="45"/>
      <c r="J18" s="45"/>
      <c r="K18" s="45"/>
      <c r="L18" s="45"/>
      <c r="M18" s="45"/>
      <c r="P18" s="6"/>
    </row>
    <row r="19" spans="1:16" ht="15.75" customHeight="1">
      <c r="A19" s="63" t="s">
        <v>101</v>
      </c>
      <c r="B19" s="64"/>
      <c r="C19" s="17" t="s">
        <v>1</v>
      </c>
      <c r="D19" s="2">
        <f>D13+D16</f>
        <v>7933.7</v>
      </c>
      <c r="E19" s="2">
        <f t="shared" ref="E19:H21" si="1">E13+E16</f>
        <v>0</v>
      </c>
      <c r="F19" s="2">
        <f t="shared" si="1"/>
        <v>930.4</v>
      </c>
      <c r="G19" s="2">
        <f t="shared" si="1"/>
        <v>7003.3</v>
      </c>
      <c r="H19" s="2">
        <f t="shared" si="1"/>
        <v>0</v>
      </c>
      <c r="I19" s="69" t="s">
        <v>41</v>
      </c>
      <c r="J19" s="69" t="s">
        <v>41</v>
      </c>
      <c r="K19" s="69" t="s">
        <v>41</v>
      </c>
      <c r="L19" s="69" t="s">
        <v>41</v>
      </c>
      <c r="M19" s="69" t="s">
        <v>41</v>
      </c>
    </row>
    <row r="20" spans="1:16" ht="15.75">
      <c r="A20" s="65"/>
      <c r="B20" s="66"/>
      <c r="C20" s="17" t="s">
        <v>2</v>
      </c>
      <c r="D20" s="2">
        <f>D14+D17</f>
        <v>8280</v>
      </c>
      <c r="E20" s="2">
        <f t="shared" si="1"/>
        <v>0</v>
      </c>
      <c r="F20" s="2">
        <f t="shared" si="1"/>
        <v>976.7</v>
      </c>
      <c r="G20" s="2">
        <f t="shared" si="1"/>
        <v>7303.3</v>
      </c>
      <c r="H20" s="2">
        <f t="shared" si="1"/>
        <v>0</v>
      </c>
      <c r="I20" s="69"/>
      <c r="J20" s="69"/>
      <c r="K20" s="69"/>
      <c r="L20" s="69"/>
      <c r="M20" s="69"/>
    </row>
    <row r="21" spans="1:16" ht="15.75">
      <c r="A21" s="67"/>
      <c r="B21" s="68"/>
      <c r="C21" s="17" t="s">
        <v>8</v>
      </c>
      <c r="D21" s="2">
        <f>D15+D18</f>
        <v>8280</v>
      </c>
      <c r="E21" s="2">
        <f>E15+E18</f>
        <v>0</v>
      </c>
      <c r="F21" s="2">
        <f t="shared" si="1"/>
        <v>976.7</v>
      </c>
      <c r="G21" s="2">
        <f t="shared" si="1"/>
        <v>7303.3</v>
      </c>
      <c r="H21" s="2">
        <f t="shared" si="1"/>
        <v>0</v>
      </c>
      <c r="I21" s="69"/>
      <c r="J21" s="69"/>
      <c r="K21" s="69"/>
      <c r="L21" s="69"/>
      <c r="M21" s="69"/>
    </row>
    <row r="22" spans="1:16" ht="21.75" customHeight="1">
      <c r="A22" s="50" t="s">
        <v>29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  <row r="23" spans="1:16" ht="15.75">
      <c r="A23" s="51" t="s">
        <v>21</v>
      </c>
      <c r="B23" s="50" t="s">
        <v>58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</row>
    <row r="24" spans="1:16" ht="18.75" customHeight="1">
      <c r="A24" s="52"/>
      <c r="B24" s="50" t="s">
        <v>26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</row>
    <row r="25" spans="1:16" ht="16.5" customHeight="1">
      <c r="A25" s="62" t="s">
        <v>15</v>
      </c>
      <c r="B25" s="45" t="s">
        <v>30</v>
      </c>
      <c r="C25" s="15" t="s">
        <v>12</v>
      </c>
      <c r="D25" s="2">
        <f t="shared" ref="D25:D26" si="2">E25+F25+G25+H25</f>
        <v>6597.6</v>
      </c>
      <c r="E25" s="2">
        <f>E29+E62+E86</f>
        <v>0</v>
      </c>
      <c r="F25" s="2">
        <f t="shared" ref="F25:H25" si="3">F29+F62+F86</f>
        <v>6597.6</v>
      </c>
      <c r="G25" s="2">
        <f t="shared" si="3"/>
        <v>0</v>
      </c>
      <c r="H25" s="2">
        <f t="shared" si="3"/>
        <v>0</v>
      </c>
      <c r="I25" s="69" t="s">
        <v>48</v>
      </c>
      <c r="J25" s="45" t="s">
        <v>45</v>
      </c>
      <c r="K25" s="15">
        <v>100</v>
      </c>
      <c r="L25" s="45" t="s">
        <v>38</v>
      </c>
      <c r="M25" s="45" t="s">
        <v>47</v>
      </c>
    </row>
    <row r="26" spans="1:16" ht="16.5" customHeight="1">
      <c r="A26" s="62"/>
      <c r="B26" s="45"/>
      <c r="C26" s="15" t="s">
        <v>13</v>
      </c>
      <c r="D26" s="2">
        <f t="shared" si="2"/>
        <v>5418.7</v>
      </c>
      <c r="E26" s="2">
        <f t="shared" ref="E26:H27" si="4">E30+E63+E87</f>
        <v>0</v>
      </c>
      <c r="F26" s="2">
        <f t="shared" si="4"/>
        <v>5418.7</v>
      </c>
      <c r="G26" s="2">
        <f t="shared" si="4"/>
        <v>0</v>
      </c>
      <c r="H26" s="2">
        <f t="shared" si="4"/>
        <v>0</v>
      </c>
      <c r="I26" s="69"/>
      <c r="J26" s="45"/>
      <c r="K26" s="15">
        <v>100</v>
      </c>
      <c r="L26" s="45"/>
      <c r="M26" s="45"/>
      <c r="O26" s="6"/>
    </row>
    <row r="27" spans="1:16" ht="246.75" customHeight="1">
      <c r="A27" s="62"/>
      <c r="B27" s="45"/>
      <c r="C27" s="15" t="s">
        <v>34</v>
      </c>
      <c r="D27" s="2">
        <f>E27+F27+G27+H27</f>
        <v>5418.7</v>
      </c>
      <c r="E27" s="2">
        <f t="shared" si="4"/>
        <v>0</v>
      </c>
      <c r="F27" s="2">
        <f t="shared" si="4"/>
        <v>5418.7</v>
      </c>
      <c r="G27" s="2">
        <f t="shared" si="4"/>
        <v>0</v>
      </c>
      <c r="H27" s="2">
        <f t="shared" si="4"/>
        <v>0</v>
      </c>
      <c r="I27" s="69"/>
      <c r="J27" s="45"/>
      <c r="K27" s="15">
        <v>100</v>
      </c>
      <c r="L27" s="45"/>
      <c r="M27" s="45"/>
    </row>
    <row r="28" spans="1:16" ht="15.75">
      <c r="A28" s="70" t="s">
        <v>83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2"/>
    </row>
    <row r="29" spans="1:16" ht="29.25" customHeight="1">
      <c r="A29" s="48" t="s">
        <v>82</v>
      </c>
      <c r="B29" s="46" t="s">
        <v>119</v>
      </c>
      <c r="C29" s="3">
        <v>2025</v>
      </c>
      <c r="D29" s="2">
        <f>E29+F29+G29+H29</f>
        <v>5377.3</v>
      </c>
      <c r="E29" s="11">
        <f>E35+E38+E41+E44+E47+E50+E53+E56+E59</f>
        <v>0</v>
      </c>
      <c r="F29" s="11">
        <f>F35+F38+F41+F44+F47+F50+F53+F56+F59</f>
        <v>5377.3</v>
      </c>
      <c r="G29" s="11">
        <f t="shared" ref="G29:H29" si="5">G35+G38+G41+G44+G47+G50+G53+G56+G59</f>
        <v>0</v>
      </c>
      <c r="H29" s="11">
        <f t="shared" si="5"/>
        <v>0</v>
      </c>
      <c r="I29" s="42" t="s">
        <v>41</v>
      </c>
      <c r="J29" s="29" t="s">
        <v>41</v>
      </c>
      <c r="K29" s="29" t="s">
        <v>41</v>
      </c>
      <c r="L29" s="29" t="s">
        <v>41</v>
      </c>
      <c r="M29" s="29" t="s">
        <v>41</v>
      </c>
    </row>
    <row r="30" spans="1:16" ht="27.75" customHeight="1">
      <c r="A30" s="48"/>
      <c r="B30" s="47"/>
      <c r="C30" s="3">
        <v>2026</v>
      </c>
      <c r="D30" s="2">
        <f t="shared" ref="D30:D102" si="6">E30+F30+G30+H30</f>
        <v>4198.3999999999996</v>
      </c>
      <c r="E30" s="11">
        <f t="shared" ref="E30:H31" si="7">E36+E39+E42+E45+E48+E51+E54+E57+E60</f>
        <v>0</v>
      </c>
      <c r="F30" s="11">
        <f t="shared" si="7"/>
        <v>4198.3999999999996</v>
      </c>
      <c r="G30" s="11">
        <f t="shared" si="7"/>
        <v>0</v>
      </c>
      <c r="H30" s="11">
        <f t="shared" si="7"/>
        <v>0</v>
      </c>
      <c r="I30" s="43"/>
      <c r="J30" s="30"/>
      <c r="K30" s="30"/>
      <c r="L30" s="30"/>
      <c r="M30" s="30"/>
    </row>
    <row r="31" spans="1:16" ht="48" customHeight="1">
      <c r="A31" s="48"/>
      <c r="B31" s="47"/>
      <c r="C31" s="3">
        <v>2027</v>
      </c>
      <c r="D31" s="2">
        <f t="shared" si="6"/>
        <v>4198.3999999999996</v>
      </c>
      <c r="E31" s="11">
        <f t="shared" si="7"/>
        <v>0</v>
      </c>
      <c r="F31" s="11">
        <f t="shared" si="7"/>
        <v>4198.3999999999996</v>
      </c>
      <c r="G31" s="11">
        <f t="shared" si="7"/>
        <v>0</v>
      </c>
      <c r="H31" s="11">
        <f t="shared" si="7"/>
        <v>0</v>
      </c>
      <c r="I31" s="44"/>
      <c r="J31" s="31"/>
      <c r="K31" s="31"/>
      <c r="L31" s="31"/>
      <c r="M31" s="31"/>
    </row>
    <row r="32" spans="1:16" ht="35.25" customHeight="1">
      <c r="A32" s="47" t="s">
        <v>59</v>
      </c>
      <c r="B32" s="42" t="s">
        <v>102</v>
      </c>
      <c r="C32" s="21">
        <v>2025</v>
      </c>
      <c r="D32" s="2">
        <f t="shared" si="6"/>
        <v>0</v>
      </c>
      <c r="E32" s="23">
        <f>E35+E38</f>
        <v>0</v>
      </c>
      <c r="F32" s="23">
        <f t="shared" ref="F32:H32" si="8">F35+F38</f>
        <v>0</v>
      </c>
      <c r="G32" s="23">
        <f t="shared" si="8"/>
        <v>0</v>
      </c>
      <c r="H32" s="23">
        <f t="shared" si="8"/>
        <v>0</v>
      </c>
      <c r="I32" s="29" t="s">
        <v>41</v>
      </c>
      <c r="J32" s="29" t="s">
        <v>41</v>
      </c>
      <c r="K32" s="29" t="s">
        <v>41</v>
      </c>
      <c r="L32" s="29" t="s">
        <v>41</v>
      </c>
      <c r="M32" s="29" t="s">
        <v>41</v>
      </c>
    </row>
    <row r="33" spans="1:13" ht="35.25" customHeight="1">
      <c r="A33" s="47"/>
      <c r="B33" s="43"/>
      <c r="C33" s="21">
        <v>2026</v>
      </c>
      <c r="D33" s="2">
        <f t="shared" si="6"/>
        <v>0</v>
      </c>
      <c r="E33" s="23">
        <f t="shared" ref="E33:H34" si="9">E36+E39</f>
        <v>0</v>
      </c>
      <c r="F33" s="23">
        <f t="shared" si="9"/>
        <v>0</v>
      </c>
      <c r="G33" s="23">
        <f t="shared" si="9"/>
        <v>0</v>
      </c>
      <c r="H33" s="23">
        <f t="shared" si="9"/>
        <v>0</v>
      </c>
      <c r="I33" s="30"/>
      <c r="J33" s="30"/>
      <c r="K33" s="30"/>
      <c r="L33" s="30"/>
      <c r="M33" s="30"/>
    </row>
    <row r="34" spans="1:13" ht="35.25" customHeight="1">
      <c r="A34" s="47"/>
      <c r="B34" s="44"/>
      <c r="C34" s="21">
        <v>2027</v>
      </c>
      <c r="D34" s="2">
        <f t="shared" si="6"/>
        <v>0</v>
      </c>
      <c r="E34" s="23">
        <f t="shared" si="9"/>
        <v>0</v>
      </c>
      <c r="F34" s="23">
        <f t="shared" si="9"/>
        <v>0</v>
      </c>
      <c r="G34" s="23">
        <f t="shared" si="9"/>
        <v>0</v>
      </c>
      <c r="H34" s="23">
        <f t="shared" si="9"/>
        <v>0</v>
      </c>
      <c r="I34" s="31"/>
      <c r="J34" s="31"/>
      <c r="K34" s="31"/>
      <c r="L34" s="31"/>
      <c r="M34" s="31"/>
    </row>
    <row r="35" spans="1:13" ht="30" customHeight="1">
      <c r="A35" s="47" t="s">
        <v>103</v>
      </c>
      <c r="B35" s="46" t="s">
        <v>104</v>
      </c>
      <c r="C35" s="3">
        <v>2025</v>
      </c>
      <c r="D35" s="2">
        <f t="shared" si="6"/>
        <v>0</v>
      </c>
      <c r="E35" s="11">
        <v>0</v>
      </c>
      <c r="F35" s="11">
        <v>0</v>
      </c>
      <c r="G35" s="11">
        <v>0</v>
      </c>
      <c r="H35" s="12">
        <v>0</v>
      </c>
      <c r="I35" s="29" t="s">
        <v>84</v>
      </c>
      <c r="J35" s="29" t="s">
        <v>105</v>
      </c>
      <c r="K35" s="21">
        <v>0</v>
      </c>
      <c r="L35" s="45" t="s">
        <v>93</v>
      </c>
      <c r="M35" s="45" t="s">
        <v>47</v>
      </c>
    </row>
    <row r="36" spans="1:13" ht="32.25" customHeight="1">
      <c r="A36" s="47"/>
      <c r="B36" s="46"/>
      <c r="C36" s="3">
        <v>2026</v>
      </c>
      <c r="D36" s="2">
        <f t="shared" si="6"/>
        <v>0</v>
      </c>
      <c r="E36" s="11">
        <v>0</v>
      </c>
      <c r="F36" s="11">
        <v>0</v>
      </c>
      <c r="G36" s="11">
        <v>0</v>
      </c>
      <c r="H36" s="12">
        <v>0</v>
      </c>
      <c r="I36" s="30"/>
      <c r="J36" s="30"/>
      <c r="K36" s="21">
        <v>0</v>
      </c>
      <c r="L36" s="45"/>
      <c r="M36" s="45"/>
    </row>
    <row r="37" spans="1:13" ht="30.75" customHeight="1">
      <c r="A37" s="47"/>
      <c r="B37" s="46"/>
      <c r="C37" s="3">
        <v>2027</v>
      </c>
      <c r="D37" s="2">
        <f t="shared" si="6"/>
        <v>0</v>
      </c>
      <c r="E37" s="11">
        <v>0</v>
      </c>
      <c r="F37" s="11">
        <v>0</v>
      </c>
      <c r="G37" s="11">
        <v>0</v>
      </c>
      <c r="H37" s="12">
        <v>0</v>
      </c>
      <c r="I37" s="31"/>
      <c r="J37" s="31"/>
      <c r="K37" s="21">
        <v>0</v>
      </c>
      <c r="L37" s="45"/>
      <c r="M37" s="45"/>
    </row>
    <row r="38" spans="1:13" ht="27.75" customHeight="1">
      <c r="A38" s="47" t="s">
        <v>131</v>
      </c>
      <c r="B38" s="46" t="s">
        <v>106</v>
      </c>
      <c r="C38" s="21">
        <v>2025</v>
      </c>
      <c r="D38" s="2">
        <f t="shared" si="6"/>
        <v>0</v>
      </c>
      <c r="E38" s="23">
        <v>0</v>
      </c>
      <c r="F38" s="23">
        <v>0</v>
      </c>
      <c r="G38" s="23">
        <v>0</v>
      </c>
      <c r="H38" s="24">
        <v>0</v>
      </c>
      <c r="I38" s="29" t="s">
        <v>85</v>
      </c>
      <c r="J38" s="29" t="s">
        <v>105</v>
      </c>
      <c r="K38" s="21">
        <v>0</v>
      </c>
      <c r="L38" s="45" t="s">
        <v>93</v>
      </c>
      <c r="M38" s="45" t="s">
        <v>47</v>
      </c>
    </row>
    <row r="39" spans="1:13" ht="31.5" customHeight="1">
      <c r="A39" s="47"/>
      <c r="B39" s="46"/>
      <c r="C39" s="21">
        <v>2026</v>
      </c>
      <c r="D39" s="2">
        <f t="shared" si="6"/>
        <v>0</v>
      </c>
      <c r="E39" s="23">
        <v>0</v>
      </c>
      <c r="F39" s="23">
        <v>0</v>
      </c>
      <c r="G39" s="23">
        <v>0</v>
      </c>
      <c r="H39" s="24">
        <v>0</v>
      </c>
      <c r="I39" s="30"/>
      <c r="J39" s="30"/>
      <c r="K39" s="21">
        <v>0</v>
      </c>
      <c r="L39" s="45"/>
      <c r="M39" s="45"/>
    </row>
    <row r="40" spans="1:13" ht="33" customHeight="1">
      <c r="A40" s="47"/>
      <c r="B40" s="46"/>
      <c r="C40" s="21">
        <v>2027</v>
      </c>
      <c r="D40" s="2">
        <f t="shared" si="6"/>
        <v>0</v>
      </c>
      <c r="E40" s="23">
        <v>0</v>
      </c>
      <c r="F40" s="23">
        <v>0</v>
      </c>
      <c r="G40" s="23">
        <v>0</v>
      </c>
      <c r="H40" s="24">
        <v>0</v>
      </c>
      <c r="I40" s="31"/>
      <c r="J40" s="31"/>
      <c r="K40" s="21">
        <v>0</v>
      </c>
      <c r="L40" s="45"/>
      <c r="M40" s="45"/>
    </row>
    <row r="41" spans="1:13" ht="52.5" customHeight="1">
      <c r="A41" s="47" t="s">
        <v>60</v>
      </c>
      <c r="B41" s="47" t="s">
        <v>62</v>
      </c>
      <c r="C41" s="3">
        <v>2025</v>
      </c>
      <c r="D41" s="2">
        <f t="shared" si="6"/>
        <v>0</v>
      </c>
      <c r="E41" s="11">
        <v>0</v>
      </c>
      <c r="F41" s="11">
        <v>0</v>
      </c>
      <c r="G41" s="11">
        <v>0</v>
      </c>
      <c r="H41" s="12">
        <v>0</v>
      </c>
      <c r="I41" s="29" t="s">
        <v>86</v>
      </c>
      <c r="J41" s="29" t="s">
        <v>127</v>
      </c>
      <c r="K41" s="21">
        <v>0</v>
      </c>
      <c r="L41" s="45" t="s">
        <v>93</v>
      </c>
      <c r="M41" s="45" t="s">
        <v>47</v>
      </c>
    </row>
    <row r="42" spans="1:13" ht="62.25" customHeight="1">
      <c r="A42" s="47"/>
      <c r="B42" s="47"/>
      <c r="C42" s="3">
        <v>2026</v>
      </c>
      <c r="D42" s="2">
        <f t="shared" si="6"/>
        <v>0</v>
      </c>
      <c r="E42" s="11">
        <v>0</v>
      </c>
      <c r="F42" s="11">
        <v>0</v>
      </c>
      <c r="G42" s="11">
        <v>0</v>
      </c>
      <c r="H42" s="12">
        <v>0</v>
      </c>
      <c r="I42" s="30"/>
      <c r="J42" s="30"/>
      <c r="K42" s="21">
        <v>0</v>
      </c>
      <c r="L42" s="45"/>
      <c r="M42" s="45"/>
    </row>
    <row r="43" spans="1:13" ht="93.75" customHeight="1">
      <c r="A43" s="47"/>
      <c r="B43" s="47"/>
      <c r="C43" s="3">
        <v>2027</v>
      </c>
      <c r="D43" s="2">
        <f t="shared" si="6"/>
        <v>0</v>
      </c>
      <c r="E43" s="11">
        <v>0</v>
      </c>
      <c r="F43" s="11">
        <v>0</v>
      </c>
      <c r="G43" s="11">
        <v>0</v>
      </c>
      <c r="H43" s="12">
        <v>0</v>
      </c>
      <c r="I43" s="31"/>
      <c r="J43" s="31"/>
      <c r="K43" s="21">
        <v>0</v>
      </c>
      <c r="L43" s="45"/>
      <c r="M43" s="45"/>
    </row>
    <row r="44" spans="1:13" ht="72.75" customHeight="1">
      <c r="A44" s="47" t="s">
        <v>61</v>
      </c>
      <c r="B44" s="47" t="s">
        <v>63</v>
      </c>
      <c r="C44" s="3">
        <v>2025</v>
      </c>
      <c r="D44" s="2">
        <f t="shared" si="6"/>
        <v>0</v>
      </c>
      <c r="E44" s="23">
        <v>0</v>
      </c>
      <c r="F44" s="23">
        <v>0</v>
      </c>
      <c r="G44" s="23">
        <v>0</v>
      </c>
      <c r="H44" s="24">
        <v>0</v>
      </c>
      <c r="I44" s="29" t="s">
        <v>86</v>
      </c>
      <c r="J44" s="29" t="s">
        <v>127</v>
      </c>
      <c r="K44" s="21">
        <v>0</v>
      </c>
      <c r="L44" s="45" t="s">
        <v>93</v>
      </c>
      <c r="M44" s="45" t="s">
        <v>47</v>
      </c>
    </row>
    <row r="45" spans="1:13" ht="21" customHeight="1">
      <c r="A45" s="47"/>
      <c r="B45" s="47"/>
      <c r="C45" s="3">
        <v>2026</v>
      </c>
      <c r="D45" s="2">
        <f t="shared" si="6"/>
        <v>0</v>
      </c>
      <c r="E45" s="23">
        <v>0</v>
      </c>
      <c r="F45" s="23">
        <v>0</v>
      </c>
      <c r="G45" s="23">
        <v>0</v>
      </c>
      <c r="H45" s="24">
        <v>0</v>
      </c>
      <c r="I45" s="30"/>
      <c r="J45" s="30"/>
      <c r="K45" s="21">
        <v>0</v>
      </c>
      <c r="L45" s="45"/>
      <c r="M45" s="45"/>
    </row>
    <row r="46" spans="1:13" ht="16.5" customHeight="1">
      <c r="A46" s="47"/>
      <c r="B46" s="47"/>
      <c r="C46" s="3">
        <v>2027</v>
      </c>
      <c r="D46" s="2">
        <f t="shared" si="6"/>
        <v>0</v>
      </c>
      <c r="E46" s="23">
        <v>0</v>
      </c>
      <c r="F46" s="23">
        <v>0</v>
      </c>
      <c r="G46" s="23">
        <v>0</v>
      </c>
      <c r="H46" s="24">
        <v>0</v>
      </c>
      <c r="I46" s="31"/>
      <c r="J46" s="31"/>
      <c r="K46" s="21">
        <v>0</v>
      </c>
      <c r="L46" s="45"/>
      <c r="M46" s="45"/>
    </row>
    <row r="47" spans="1:13" ht="69" customHeight="1">
      <c r="A47" s="47" t="s">
        <v>95</v>
      </c>
      <c r="B47" s="47" t="s">
        <v>65</v>
      </c>
      <c r="C47" s="3">
        <v>2025</v>
      </c>
      <c r="D47" s="2">
        <f t="shared" si="6"/>
        <v>5377.3</v>
      </c>
      <c r="E47" s="11">
        <v>0</v>
      </c>
      <c r="F47" s="11">
        <v>5377.3</v>
      </c>
      <c r="G47" s="11">
        <v>0</v>
      </c>
      <c r="H47" s="12">
        <v>0</v>
      </c>
      <c r="I47" s="29" t="s">
        <v>87</v>
      </c>
      <c r="J47" s="32" t="s">
        <v>121</v>
      </c>
      <c r="K47" s="22">
        <v>7681</v>
      </c>
      <c r="L47" s="45" t="s">
        <v>93</v>
      </c>
      <c r="M47" s="45" t="s">
        <v>47</v>
      </c>
    </row>
    <row r="48" spans="1:13" ht="15.75">
      <c r="A48" s="47"/>
      <c r="B48" s="47"/>
      <c r="C48" s="3">
        <v>2026</v>
      </c>
      <c r="D48" s="2">
        <f t="shared" si="6"/>
        <v>4198.3999999999996</v>
      </c>
      <c r="E48" s="11">
        <v>0</v>
      </c>
      <c r="F48" s="11">
        <v>4198.3999999999996</v>
      </c>
      <c r="G48" s="11">
        <v>0</v>
      </c>
      <c r="H48" s="12">
        <v>0</v>
      </c>
      <c r="I48" s="30"/>
      <c r="J48" s="33"/>
      <c r="K48" s="22">
        <v>5997</v>
      </c>
      <c r="L48" s="45"/>
      <c r="M48" s="45"/>
    </row>
    <row r="49" spans="1:13" ht="15.75">
      <c r="A49" s="47"/>
      <c r="B49" s="47"/>
      <c r="C49" s="3">
        <v>2027</v>
      </c>
      <c r="D49" s="2">
        <f t="shared" si="6"/>
        <v>4198.3999999999996</v>
      </c>
      <c r="E49" s="11">
        <v>0</v>
      </c>
      <c r="F49" s="11">
        <v>4198.3999999999996</v>
      </c>
      <c r="G49" s="11">
        <v>0</v>
      </c>
      <c r="H49" s="12">
        <v>0</v>
      </c>
      <c r="I49" s="31"/>
      <c r="J49" s="34"/>
      <c r="K49" s="22">
        <v>5997</v>
      </c>
      <c r="L49" s="45"/>
      <c r="M49" s="45"/>
    </row>
    <row r="50" spans="1:13" ht="40.5" customHeight="1">
      <c r="A50" s="47" t="s">
        <v>64</v>
      </c>
      <c r="B50" s="46" t="s">
        <v>122</v>
      </c>
      <c r="C50" s="3">
        <v>2025</v>
      </c>
      <c r="D50" s="2">
        <f t="shared" si="6"/>
        <v>0</v>
      </c>
      <c r="E50" s="11">
        <v>0</v>
      </c>
      <c r="F50" s="11">
        <v>0</v>
      </c>
      <c r="G50" s="11">
        <v>0</v>
      </c>
      <c r="H50" s="12">
        <v>0</v>
      </c>
      <c r="I50" s="29" t="s">
        <v>88</v>
      </c>
      <c r="J50" s="29" t="s">
        <v>120</v>
      </c>
      <c r="K50" s="21">
        <v>0</v>
      </c>
      <c r="L50" s="45" t="s">
        <v>93</v>
      </c>
      <c r="M50" s="45" t="s">
        <v>47</v>
      </c>
    </row>
    <row r="51" spans="1:13" ht="39" customHeight="1">
      <c r="A51" s="47"/>
      <c r="B51" s="46"/>
      <c r="C51" s="3">
        <v>2026</v>
      </c>
      <c r="D51" s="2">
        <f t="shared" si="6"/>
        <v>0</v>
      </c>
      <c r="E51" s="11">
        <v>0</v>
      </c>
      <c r="F51" s="11">
        <v>0</v>
      </c>
      <c r="G51" s="11">
        <v>0</v>
      </c>
      <c r="H51" s="12">
        <v>0</v>
      </c>
      <c r="I51" s="30"/>
      <c r="J51" s="30"/>
      <c r="K51" s="21">
        <v>0</v>
      </c>
      <c r="L51" s="45"/>
      <c r="M51" s="45"/>
    </row>
    <row r="52" spans="1:13" ht="51" customHeight="1">
      <c r="A52" s="47"/>
      <c r="B52" s="46"/>
      <c r="C52" s="3">
        <v>2027</v>
      </c>
      <c r="D52" s="2">
        <f t="shared" si="6"/>
        <v>0</v>
      </c>
      <c r="E52" s="11">
        <v>0</v>
      </c>
      <c r="F52" s="11">
        <v>0</v>
      </c>
      <c r="G52" s="11">
        <v>0</v>
      </c>
      <c r="H52" s="12">
        <v>0</v>
      </c>
      <c r="I52" s="31"/>
      <c r="J52" s="31"/>
      <c r="K52" s="21">
        <v>0</v>
      </c>
      <c r="L52" s="45"/>
      <c r="M52" s="45"/>
    </row>
    <row r="53" spans="1:13" ht="39" customHeight="1">
      <c r="A53" s="47" t="s">
        <v>66</v>
      </c>
      <c r="B53" s="47" t="s">
        <v>69</v>
      </c>
      <c r="C53" s="3">
        <v>2025</v>
      </c>
      <c r="D53" s="2">
        <f t="shared" si="6"/>
        <v>0</v>
      </c>
      <c r="E53" s="11">
        <v>0</v>
      </c>
      <c r="F53" s="11">
        <v>0</v>
      </c>
      <c r="G53" s="11">
        <v>0</v>
      </c>
      <c r="H53" s="12">
        <v>0</v>
      </c>
      <c r="I53" s="29" t="s">
        <v>89</v>
      </c>
      <c r="J53" s="32" t="s">
        <v>121</v>
      </c>
      <c r="K53" s="21">
        <v>0</v>
      </c>
      <c r="L53" s="45" t="s">
        <v>93</v>
      </c>
      <c r="M53" s="45" t="s">
        <v>47</v>
      </c>
    </row>
    <row r="54" spans="1:13" ht="36" customHeight="1">
      <c r="A54" s="47"/>
      <c r="B54" s="47"/>
      <c r="C54" s="3">
        <v>2026</v>
      </c>
      <c r="D54" s="2">
        <f t="shared" si="6"/>
        <v>0</v>
      </c>
      <c r="E54" s="11">
        <v>0</v>
      </c>
      <c r="F54" s="11">
        <v>0</v>
      </c>
      <c r="G54" s="11">
        <v>0</v>
      </c>
      <c r="H54" s="12">
        <v>0</v>
      </c>
      <c r="I54" s="30"/>
      <c r="J54" s="33"/>
      <c r="K54" s="21">
        <v>0</v>
      </c>
      <c r="L54" s="45"/>
      <c r="M54" s="45"/>
    </row>
    <row r="55" spans="1:13" ht="38.25" customHeight="1">
      <c r="A55" s="47"/>
      <c r="B55" s="47"/>
      <c r="C55" s="3">
        <v>2027</v>
      </c>
      <c r="D55" s="2">
        <f t="shared" si="6"/>
        <v>0</v>
      </c>
      <c r="E55" s="11">
        <v>0</v>
      </c>
      <c r="F55" s="11">
        <v>0</v>
      </c>
      <c r="G55" s="11">
        <v>0</v>
      </c>
      <c r="H55" s="12">
        <v>0</v>
      </c>
      <c r="I55" s="31"/>
      <c r="J55" s="34"/>
      <c r="K55" s="21">
        <v>0</v>
      </c>
      <c r="L55" s="45"/>
      <c r="M55" s="45"/>
    </row>
    <row r="56" spans="1:13" ht="33" customHeight="1">
      <c r="A56" s="42" t="s">
        <v>68</v>
      </c>
      <c r="B56" s="42" t="s">
        <v>71</v>
      </c>
      <c r="C56" s="3">
        <v>2025</v>
      </c>
      <c r="D56" s="2">
        <f t="shared" si="6"/>
        <v>0</v>
      </c>
      <c r="E56" s="11">
        <v>0</v>
      </c>
      <c r="F56" s="19">
        <v>0</v>
      </c>
      <c r="G56" s="11">
        <v>0</v>
      </c>
      <c r="H56" s="12">
        <v>0</v>
      </c>
      <c r="I56" s="29" t="s">
        <v>90</v>
      </c>
      <c r="J56" s="29" t="s">
        <v>128</v>
      </c>
      <c r="K56" s="21">
        <v>0</v>
      </c>
      <c r="L56" s="45" t="s">
        <v>93</v>
      </c>
      <c r="M56" s="45" t="s">
        <v>47</v>
      </c>
    </row>
    <row r="57" spans="1:13" ht="30.75" customHeight="1">
      <c r="A57" s="43"/>
      <c r="B57" s="43"/>
      <c r="C57" s="3">
        <v>2026</v>
      </c>
      <c r="D57" s="2">
        <f t="shared" si="6"/>
        <v>0</v>
      </c>
      <c r="E57" s="11">
        <v>0</v>
      </c>
      <c r="F57" s="19">
        <v>0</v>
      </c>
      <c r="G57" s="11">
        <v>0</v>
      </c>
      <c r="H57" s="12">
        <v>0</v>
      </c>
      <c r="I57" s="30"/>
      <c r="J57" s="30"/>
      <c r="K57" s="21">
        <v>0</v>
      </c>
      <c r="L57" s="45"/>
      <c r="M57" s="45"/>
    </row>
    <row r="58" spans="1:13" ht="58.5" customHeight="1">
      <c r="A58" s="44"/>
      <c r="B58" s="44"/>
      <c r="C58" s="3">
        <v>2027</v>
      </c>
      <c r="D58" s="2">
        <f t="shared" si="6"/>
        <v>0</v>
      </c>
      <c r="E58" s="11">
        <v>0</v>
      </c>
      <c r="F58" s="19">
        <v>0</v>
      </c>
      <c r="G58" s="11">
        <v>0</v>
      </c>
      <c r="H58" s="12">
        <v>0</v>
      </c>
      <c r="I58" s="31"/>
      <c r="J58" s="31"/>
      <c r="K58" s="21">
        <v>0</v>
      </c>
      <c r="L58" s="45"/>
      <c r="M58" s="45"/>
    </row>
    <row r="59" spans="1:13" ht="26.25" customHeight="1">
      <c r="A59" s="42" t="s">
        <v>70</v>
      </c>
      <c r="B59" s="47" t="s">
        <v>72</v>
      </c>
      <c r="C59" s="3">
        <v>2025</v>
      </c>
      <c r="D59" s="2">
        <f t="shared" si="6"/>
        <v>0</v>
      </c>
      <c r="E59" s="11">
        <v>0</v>
      </c>
      <c r="F59" s="11">
        <v>0</v>
      </c>
      <c r="G59" s="11">
        <v>0</v>
      </c>
      <c r="H59" s="12">
        <v>0</v>
      </c>
      <c r="I59" s="29" t="s">
        <v>91</v>
      </c>
      <c r="J59" s="32" t="s">
        <v>127</v>
      </c>
      <c r="K59" s="21">
        <v>0</v>
      </c>
      <c r="L59" s="45" t="s">
        <v>93</v>
      </c>
      <c r="M59" s="45" t="s">
        <v>47</v>
      </c>
    </row>
    <row r="60" spans="1:13" ht="33" customHeight="1">
      <c r="A60" s="43"/>
      <c r="B60" s="47"/>
      <c r="C60" s="3">
        <v>2026</v>
      </c>
      <c r="D60" s="2">
        <f t="shared" si="6"/>
        <v>0</v>
      </c>
      <c r="E60" s="11">
        <v>0</v>
      </c>
      <c r="F60" s="11">
        <v>0</v>
      </c>
      <c r="G60" s="11">
        <v>0</v>
      </c>
      <c r="H60" s="12">
        <v>0</v>
      </c>
      <c r="I60" s="30"/>
      <c r="J60" s="33"/>
      <c r="K60" s="21">
        <v>0</v>
      </c>
      <c r="L60" s="45"/>
      <c r="M60" s="45"/>
    </row>
    <row r="61" spans="1:13" ht="58.5" customHeight="1">
      <c r="A61" s="43"/>
      <c r="B61" s="47"/>
      <c r="C61" s="3">
        <v>2027</v>
      </c>
      <c r="D61" s="2">
        <f t="shared" si="6"/>
        <v>0</v>
      </c>
      <c r="E61" s="11">
        <v>0</v>
      </c>
      <c r="F61" s="11">
        <v>0</v>
      </c>
      <c r="G61" s="11">
        <v>0</v>
      </c>
      <c r="H61" s="12">
        <v>0</v>
      </c>
      <c r="I61" s="31"/>
      <c r="J61" s="34"/>
      <c r="K61" s="21">
        <v>0</v>
      </c>
      <c r="L61" s="45"/>
      <c r="M61" s="45"/>
    </row>
    <row r="62" spans="1:13" ht="39" customHeight="1">
      <c r="A62" s="48" t="s">
        <v>92</v>
      </c>
      <c r="B62" s="46" t="s">
        <v>123</v>
      </c>
      <c r="C62" s="21">
        <v>2025</v>
      </c>
      <c r="D62" s="2">
        <f t="shared" si="6"/>
        <v>542</v>
      </c>
      <c r="E62" s="23">
        <f>E65+E74+E77+E80+E83</f>
        <v>0</v>
      </c>
      <c r="F62" s="23">
        <f>F65+F74+F77+F80+F83</f>
        <v>542</v>
      </c>
      <c r="G62" s="23">
        <f t="shared" ref="G62:H62" si="10">G65+G74+G77+G80+G83</f>
        <v>0</v>
      </c>
      <c r="H62" s="23">
        <f t="shared" si="10"/>
        <v>0</v>
      </c>
      <c r="I62" s="29" t="s">
        <v>41</v>
      </c>
      <c r="J62" s="29" t="s">
        <v>41</v>
      </c>
      <c r="K62" s="29" t="s">
        <v>41</v>
      </c>
      <c r="L62" s="29" t="s">
        <v>41</v>
      </c>
      <c r="M62" s="29" t="s">
        <v>41</v>
      </c>
    </row>
    <row r="63" spans="1:13" ht="36" customHeight="1">
      <c r="A63" s="48"/>
      <c r="B63" s="46"/>
      <c r="C63" s="21">
        <v>2026</v>
      </c>
      <c r="D63" s="2">
        <f t="shared" si="6"/>
        <v>975.3</v>
      </c>
      <c r="E63" s="23">
        <f t="shared" ref="E63:H64" si="11">E66+E75+E78+E81+E84</f>
        <v>0</v>
      </c>
      <c r="F63" s="23">
        <f t="shared" si="11"/>
        <v>975.3</v>
      </c>
      <c r="G63" s="23">
        <f t="shared" si="11"/>
        <v>0</v>
      </c>
      <c r="H63" s="23">
        <f t="shared" si="11"/>
        <v>0</v>
      </c>
      <c r="I63" s="30"/>
      <c r="J63" s="30"/>
      <c r="K63" s="30"/>
      <c r="L63" s="30"/>
      <c r="M63" s="30"/>
    </row>
    <row r="64" spans="1:13" ht="34.5" customHeight="1">
      <c r="A64" s="48"/>
      <c r="B64" s="46"/>
      <c r="C64" s="21">
        <v>2027</v>
      </c>
      <c r="D64" s="2">
        <f t="shared" si="6"/>
        <v>975.3</v>
      </c>
      <c r="E64" s="23">
        <f t="shared" si="11"/>
        <v>0</v>
      </c>
      <c r="F64" s="23">
        <f t="shared" si="11"/>
        <v>975.3</v>
      </c>
      <c r="G64" s="23">
        <f t="shared" si="11"/>
        <v>0</v>
      </c>
      <c r="H64" s="23">
        <f t="shared" si="11"/>
        <v>0</v>
      </c>
      <c r="I64" s="31"/>
      <c r="J64" s="31"/>
      <c r="K64" s="31"/>
      <c r="L64" s="31"/>
      <c r="M64" s="31"/>
    </row>
    <row r="65" spans="1:13" ht="24" customHeight="1">
      <c r="A65" s="47" t="s">
        <v>73</v>
      </c>
      <c r="B65" s="29" t="s">
        <v>102</v>
      </c>
      <c r="C65" s="21">
        <v>2025</v>
      </c>
      <c r="D65" s="2">
        <f t="shared" si="6"/>
        <v>542</v>
      </c>
      <c r="E65" s="23">
        <f>E68+E71</f>
        <v>0</v>
      </c>
      <c r="F65" s="23">
        <f t="shared" ref="F65:H65" si="12">F68+F71</f>
        <v>542</v>
      </c>
      <c r="G65" s="23">
        <f t="shared" si="12"/>
        <v>0</v>
      </c>
      <c r="H65" s="23">
        <f t="shared" si="12"/>
        <v>0</v>
      </c>
      <c r="I65" s="29" t="s">
        <v>41</v>
      </c>
      <c r="J65" s="29" t="s">
        <v>41</v>
      </c>
      <c r="K65" s="29" t="s">
        <v>41</v>
      </c>
      <c r="L65" s="29" t="s">
        <v>41</v>
      </c>
      <c r="M65" s="29" t="s">
        <v>41</v>
      </c>
    </row>
    <row r="66" spans="1:13" ht="23.25" customHeight="1">
      <c r="A66" s="47"/>
      <c r="B66" s="30"/>
      <c r="C66" s="21">
        <v>2026</v>
      </c>
      <c r="D66" s="2">
        <f t="shared" si="6"/>
        <v>975.3</v>
      </c>
      <c r="E66" s="23">
        <f t="shared" ref="E66:H67" si="13">E69+E72</f>
        <v>0</v>
      </c>
      <c r="F66" s="23">
        <f t="shared" si="13"/>
        <v>975.3</v>
      </c>
      <c r="G66" s="23">
        <f t="shared" si="13"/>
        <v>0</v>
      </c>
      <c r="H66" s="23">
        <f t="shared" si="13"/>
        <v>0</v>
      </c>
      <c r="I66" s="30"/>
      <c r="J66" s="30"/>
      <c r="K66" s="30"/>
      <c r="L66" s="30"/>
      <c r="M66" s="30"/>
    </row>
    <row r="67" spans="1:13" ht="25.5" customHeight="1">
      <c r="A67" s="47"/>
      <c r="B67" s="31"/>
      <c r="C67" s="21">
        <v>2027</v>
      </c>
      <c r="D67" s="2">
        <f t="shared" si="6"/>
        <v>975.3</v>
      </c>
      <c r="E67" s="23">
        <f t="shared" si="13"/>
        <v>0</v>
      </c>
      <c r="F67" s="23">
        <f t="shared" si="13"/>
        <v>975.3</v>
      </c>
      <c r="G67" s="23">
        <f t="shared" si="13"/>
        <v>0</v>
      </c>
      <c r="H67" s="23">
        <f t="shared" si="13"/>
        <v>0</v>
      </c>
      <c r="I67" s="31"/>
      <c r="J67" s="31"/>
      <c r="K67" s="31"/>
      <c r="L67" s="31"/>
      <c r="M67" s="31"/>
    </row>
    <row r="68" spans="1:13" ht="57" customHeight="1">
      <c r="A68" s="47" t="s">
        <v>107</v>
      </c>
      <c r="B68" s="46" t="s">
        <v>104</v>
      </c>
      <c r="C68" s="21">
        <v>2025</v>
      </c>
      <c r="D68" s="2">
        <f t="shared" si="6"/>
        <v>15</v>
      </c>
      <c r="E68" s="23">
        <v>0</v>
      </c>
      <c r="F68" s="23">
        <v>15</v>
      </c>
      <c r="G68" s="23">
        <v>0</v>
      </c>
      <c r="H68" s="24">
        <v>0</v>
      </c>
      <c r="I68" s="29" t="s">
        <v>84</v>
      </c>
      <c r="J68" s="29" t="s">
        <v>105</v>
      </c>
      <c r="K68" s="22">
        <v>1</v>
      </c>
      <c r="L68" s="45" t="s">
        <v>93</v>
      </c>
      <c r="M68" s="45" t="s">
        <v>47</v>
      </c>
    </row>
    <row r="69" spans="1:13" ht="15.75">
      <c r="A69" s="47"/>
      <c r="B69" s="46"/>
      <c r="C69" s="21">
        <v>2026</v>
      </c>
      <c r="D69" s="2">
        <f t="shared" si="6"/>
        <v>15</v>
      </c>
      <c r="E69" s="23">
        <v>0</v>
      </c>
      <c r="F69" s="23">
        <v>15</v>
      </c>
      <c r="G69" s="23">
        <v>0</v>
      </c>
      <c r="H69" s="24">
        <v>0</v>
      </c>
      <c r="I69" s="30"/>
      <c r="J69" s="30"/>
      <c r="K69" s="22">
        <v>1</v>
      </c>
      <c r="L69" s="45"/>
      <c r="M69" s="45"/>
    </row>
    <row r="70" spans="1:13" ht="39.75" customHeight="1">
      <c r="A70" s="47"/>
      <c r="B70" s="46"/>
      <c r="C70" s="21">
        <v>2027</v>
      </c>
      <c r="D70" s="2">
        <f t="shared" si="6"/>
        <v>15</v>
      </c>
      <c r="E70" s="23">
        <v>0</v>
      </c>
      <c r="F70" s="23">
        <v>15</v>
      </c>
      <c r="G70" s="23">
        <v>0</v>
      </c>
      <c r="H70" s="24">
        <v>0</v>
      </c>
      <c r="I70" s="31"/>
      <c r="J70" s="31"/>
      <c r="K70" s="22">
        <v>1</v>
      </c>
      <c r="L70" s="45"/>
      <c r="M70" s="45"/>
    </row>
    <row r="71" spans="1:13" ht="63" customHeight="1">
      <c r="A71" s="47" t="s">
        <v>108</v>
      </c>
      <c r="B71" s="46" t="s">
        <v>106</v>
      </c>
      <c r="C71" s="21">
        <v>2025</v>
      </c>
      <c r="D71" s="2">
        <f t="shared" si="6"/>
        <v>527</v>
      </c>
      <c r="E71" s="23">
        <v>0</v>
      </c>
      <c r="F71" s="2">
        <f>960.3-433.3</f>
        <v>527</v>
      </c>
      <c r="G71" s="23">
        <v>0</v>
      </c>
      <c r="H71" s="24">
        <v>0</v>
      </c>
      <c r="I71" s="29" t="s">
        <v>94</v>
      </c>
      <c r="J71" s="29" t="s">
        <v>105</v>
      </c>
      <c r="K71" s="28">
        <v>132</v>
      </c>
      <c r="L71" s="45" t="s">
        <v>93</v>
      </c>
      <c r="M71" s="45" t="s">
        <v>47</v>
      </c>
    </row>
    <row r="72" spans="1:13" ht="15.75">
      <c r="A72" s="47"/>
      <c r="B72" s="46"/>
      <c r="C72" s="21">
        <v>2026</v>
      </c>
      <c r="D72" s="2">
        <f t="shared" si="6"/>
        <v>960.3</v>
      </c>
      <c r="E72" s="23">
        <v>0</v>
      </c>
      <c r="F72" s="23">
        <v>960.3</v>
      </c>
      <c r="G72" s="23">
        <v>0</v>
      </c>
      <c r="H72" s="24">
        <v>0</v>
      </c>
      <c r="I72" s="30"/>
      <c r="J72" s="30"/>
      <c r="K72" s="22">
        <v>240</v>
      </c>
      <c r="L72" s="45"/>
      <c r="M72" s="45"/>
    </row>
    <row r="73" spans="1:13" ht="38.25" customHeight="1">
      <c r="A73" s="47"/>
      <c r="B73" s="46"/>
      <c r="C73" s="21">
        <v>2027</v>
      </c>
      <c r="D73" s="2">
        <f t="shared" si="6"/>
        <v>960.3</v>
      </c>
      <c r="E73" s="23">
        <v>0</v>
      </c>
      <c r="F73" s="23">
        <v>960.3</v>
      </c>
      <c r="G73" s="23">
        <v>0</v>
      </c>
      <c r="H73" s="24">
        <v>0</v>
      </c>
      <c r="I73" s="31"/>
      <c r="J73" s="31"/>
      <c r="K73" s="22">
        <v>240</v>
      </c>
      <c r="L73" s="45"/>
      <c r="M73" s="45"/>
    </row>
    <row r="74" spans="1:13" ht="63" customHeight="1">
      <c r="A74" s="42" t="s">
        <v>74</v>
      </c>
      <c r="B74" s="42" t="s">
        <v>62</v>
      </c>
      <c r="C74" s="3">
        <v>2025</v>
      </c>
      <c r="D74" s="2">
        <f t="shared" si="6"/>
        <v>0</v>
      </c>
      <c r="E74" s="11">
        <v>0</v>
      </c>
      <c r="F74" s="11">
        <v>0</v>
      </c>
      <c r="G74" s="11">
        <v>0</v>
      </c>
      <c r="H74" s="24">
        <v>0</v>
      </c>
      <c r="I74" s="29" t="s">
        <v>86</v>
      </c>
      <c r="J74" s="32" t="s">
        <v>127</v>
      </c>
      <c r="K74" s="21">
        <v>0</v>
      </c>
      <c r="L74" s="45" t="s">
        <v>93</v>
      </c>
      <c r="M74" s="45" t="s">
        <v>47</v>
      </c>
    </row>
    <row r="75" spans="1:13" ht="60.75" customHeight="1">
      <c r="A75" s="43"/>
      <c r="B75" s="43"/>
      <c r="C75" s="3">
        <v>2026</v>
      </c>
      <c r="D75" s="2">
        <f t="shared" si="6"/>
        <v>0</v>
      </c>
      <c r="E75" s="11">
        <v>0</v>
      </c>
      <c r="F75" s="11">
        <v>0</v>
      </c>
      <c r="G75" s="11">
        <v>0</v>
      </c>
      <c r="H75" s="24">
        <v>0</v>
      </c>
      <c r="I75" s="30"/>
      <c r="J75" s="33"/>
      <c r="K75" s="21">
        <v>0</v>
      </c>
      <c r="L75" s="45"/>
      <c r="M75" s="45"/>
    </row>
    <row r="76" spans="1:13" ht="65.25" customHeight="1">
      <c r="A76" s="44"/>
      <c r="B76" s="44"/>
      <c r="C76" s="3">
        <v>2027</v>
      </c>
      <c r="D76" s="2">
        <f t="shared" si="6"/>
        <v>0</v>
      </c>
      <c r="E76" s="11">
        <v>0</v>
      </c>
      <c r="F76" s="11">
        <v>0</v>
      </c>
      <c r="G76" s="11">
        <v>0</v>
      </c>
      <c r="H76" s="24">
        <v>0</v>
      </c>
      <c r="I76" s="31"/>
      <c r="J76" s="34"/>
      <c r="K76" s="21">
        <v>0</v>
      </c>
      <c r="L76" s="45"/>
      <c r="M76" s="45"/>
    </row>
    <row r="77" spans="1:13" ht="31.5" customHeight="1">
      <c r="A77" s="29" t="s">
        <v>75</v>
      </c>
      <c r="B77" s="42" t="s">
        <v>63</v>
      </c>
      <c r="C77" s="3">
        <v>2025</v>
      </c>
      <c r="D77" s="2">
        <f t="shared" si="6"/>
        <v>0</v>
      </c>
      <c r="E77" s="11">
        <v>0</v>
      </c>
      <c r="F77" s="11">
        <v>0</v>
      </c>
      <c r="G77" s="11">
        <v>0</v>
      </c>
      <c r="H77" s="12">
        <v>0</v>
      </c>
      <c r="I77" s="29" t="s">
        <v>86</v>
      </c>
      <c r="J77" s="32" t="s">
        <v>127</v>
      </c>
      <c r="K77" s="21">
        <v>0</v>
      </c>
      <c r="L77" s="45" t="s">
        <v>93</v>
      </c>
      <c r="M77" s="45" t="s">
        <v>47</v>
      </c>
    </row>
    <row r="78" spans="1:13" ht="30" customHeight="1">
      <c r="A78" s="30"/>
      <c r="B78" s="43"/>
      <c r="C78" s="3">
        <v>2026</v>
      </c>
      <c r="D78" s="2">
        <f t="shared" si="6"/>
        <v>0</v>
      </c>
      <c r="E78" s="11">
        <v>0</v>
      </c>
      <c r="F78" s="11">
        <v>0</v>
      </c>
      <c r="G78" s="11">
        <v>0</v>
      </c>
      <c r="H78" s="12">
        <v>0</v>
      </c>
      <c r="I78" s="30"/>
      <c r="J78" s="33"/>
      <c r="K78" s="21">
        <v>0</v>
      </c>
      <c r="L78" s="45"/>
      <c r="M78" s="45"/>
    </row>
    <row r="79" spans="1:13" ht="58.5" customHeight="1">
      <c r="A79" s="31"/>
      <c r="B79" s="44"/>
      <c r="C79" s="3">
        <v>2027</v>
      </c>
      <c r="D79" s="2">
        <f t="shared" si="6"/>
        <v>0</v>
      </c>
      <c r="E79" s="11">
        <v>0</v>
      </c>
      <c r="F79" s="11">
        <v>0</v>
      </c>
      <c r="G79" s="11">
        <v>0</v>
      </c>
      <c r="H79" s="12">
        <v>0</v>
      </c>
      <c r="I79" s="31"/>
      <c r="J79" s="34"/>
      <c r="K79" s="21">
        <v>0</v>
      </c>
      <c r="L79" s="45"/>
      <c r="M79" s="45"/>
    </row>
    <row r="80" spans="1:13" ht="32.25" customHeight="1">
      <c r="A80" s="29" t="s">
        <v>76</v>
      </c>
      <c r="B80" s="42" t="s">
        <v>65</v>
      </c>
      <c r="C80" s="3">
        <v>2025</v>
      </c>
      <c r="D80" s="2">
        <f t="shared" si="6"/>
        <v>0</v>
      </c>
      <c r="E80" s="11">
        <v>0</v>
      </c>
      <c r="F80" s="11">
        <v>0</v>
      </c>
      <c r="G80" s="11">
        <v>0</v>
      </c>
      <c r="H80" s="12">
        <v>0</v>
      </c>
      <c r="I80" s="29" t="s">
        <v>87</v>
      </c>
      <c r="J80" s="32" t="s">
        <v>121</v>
      </c>
      <c r="K80" s="21">
        <v>0</v>
      </c>
      <c r="L80" s="45" t="s">
        <v>93</v>
      </c>
      <c r="M80" s="45" t="s">
        <v>47</v>
      </c>
    </row>
    <row r="81" spans="1:13" ht="33.75" customHeight="1">
      <c r="A81" s="30"/>
      <c r="B81" s="43"/>
      <c r="C81" s="3">
        <v>2026</v>
      </c>
      <c r="D81" s="2">
        <f t="shared" si="6"/>
        <v>0</v>
      </c>
      <c r="E81" s="11">
        <v>0</v>
      </c>
      <c r="F81" s="11">
        <v>0</v>
      </c>
      <c r="G81" s="11">
        <v>0</v>
      </c>
      <c r="H81" s="12">
        <v>0</v>
      </c>
      <c r="I81" s="30"/>
      <c r="J81" s="33"/>
      <c r="K81" s="21">
        <v>0</v>
      </c>
      <c r="L81" s="45"/>
      <c r="M81" s="45"/>
    </row>
    <row r="82" spans="1:13" ht="62.25" customHeight="1">
      <c r="A82" s="31"/>
      <c r="B82" s="44"/>
      <c r="C82" s="3">
        <v>2027</v>
      </c>
      <c r="D82" s="2">
        <f t="shared" si="6"/>
        <v>0</v>
      </c>
      <c r="E82" s="11">
        <v>0</v>
      </c>
      <c r="F82" s="11">
        <v>0</v>
      </c>
      <c r="G82" s="11">
        <v>0</v>
      </c>
      <c r="H82" s="12">
        <v>0</v>
      </c>
      <c r="I82" s="31"/>
      <c r="J82" s="34"/>
      <c r="K82" s="21">
        <v>0</v>
      </c>
      <c r="L82" s="45"/>
      <c r="M82" s="45"/>
    </row>
    <row r="83" spans="1:13" ht="41.25" customHeight="1">
      <c r="A83" s="29" t="s">
        <v>77</v>
      </c>
      <c r="B83" s="29" t="s">
        <v>124</v>
      </c>
      <c r="C83" s="3">
        <v>2025</v>
      </c>
      <c r="D83" s="2">
        <f t="shared" si="6"/>
        <v>0</v>
      </c>
      <c r="E83" s="11">
        <v>0</v>
      </c>
      <c r="F83" s="11">
        <v>0</v>
      </c>
      <c r="G83" s="11">
        <v>0</v>
      </c>
      <c r="H83" s="12">
        <v>0</v>
      </c>
      <c r="I83" s="29" t="s">
        <v>88</v>
      </c>
      <c r="J83" s="32" t="s">
        <v>126</v>
      </c>
      <c r="K83" s="21">
        <v>0</v>
      </c>
      <c r="L83" s="35" t="s">
        <v>93</v>
      </c>
      <c r="M83" s="35" t="s">
        <v>47</v>
      </c>
    </row>
    <row r="84" spans="1:13" ht="31.5" customHeight="1">
      <c r="A84" s="30"/>
      <c r="B84" s="30"/>
      <c r="C84" s="3">
        <v>2026</v>
      </c>
      <c r="D84" s="2">
        <f t="shared" si="6"/>
        <v>0</v>
      </c>
      <c r="E84" s="11">
        <v>0</v>
      </c>
      <c r="F84" s="11">
        <v>0</v>
      </c>
      <c r="G84" s="11">
        <v>0</v>
      </c>
      <c r="H84" s="12">
        <v>0</v>
      </c>
      <c r="I84" s="30"/>
      <c r="J84" s="33"/>
      <c r="K84" s="21">
        <v>0</v>
      </c>
      <c r="L84" s="36"/>
      <c r="M84" s="36"/>
    </row>
    <row r="85" spans="1:13" ht="56.25" customHeight="1">
      <c r="A85" s="31"/>
      <c r="B85" s="31"/>
      <c r="C85" s="3">
        <v>2027</v>
      </c>
      <c r="D85" s="2">
        <f t="shared" si="6"/>
        <v>0</v>
      </c>
      <c r="E85" s="11">
        <v>0</v>
      </c>
      <c r="F85" s="11">
        <v>0</v>
      </c>
      <c r="G85" s="11">
        <v>0</v>
      </c>
      <c r="H85" s="12">
        <v>0</v>
      </c>
      <c r="I85" s="31"/>
      <c r="J85" s="34"/>
      <c r="K85" s="21">
        <v>0</v>
      </c>
      <c r="L85" s="37"/>
      <c r="M85" s="37"/>
    </row>
    <row r="86" spans="1:13" ht="33" customHeight="1">
      <c r="A86" s="39" t="s">
        <v>96</v>
      </c>
      <c r="B86" s="29" t="s">
        <v>125</v>
      </c>
      <c r="C86" s="21">
        <v>2025</v>
      </c>
      <c r="D86" s="2">
        <f t="shared" si="6"/>
        <v>678.3</v>
      </c>
      <c r="E86" s="23">
        <f>E89+E98+E101+E104+E107+E110+E113+E116</f>
        <v>0</v>
      </c>
      <c r="F86" s="23">
        <f>F89+F98+F101+F104+F107+F110+F113+F116</f>
        <v>678.3</v>
      </c>
      <c r="G86" s="23">
        <f t="shared" ref="G86:H86" si="14">G89+G98+G101+G104+G107+G110+G113+G116</f>
        <v>0</v>
      </c>
      <c r="H86" s="23">
        <f t="shared" si="14"/>
        <v>0</v>
      </c>
      <c r="I86" s="29" t="s">
        <v>41</v>
      </c>
      <c r="J86" s="29" t="s">
        <v>41</v>
      </c>
      <c r="K86" s="29" t="s">
        <v>41</v>
      </c>
      <c r="L86" s="29" t="s">
        <v>41</v>
      </c>
      <c r="M86" s="29" t="s">
        <v>41</v>
      </c>
    </row>
    <row r="87" spans="1:13" ht="51" customHeight="1">
      <c r="A87" s="40"/>
      <c r="B87" s="30"/>
      <c r="C87" s="21">
        <v>2026</v>
      </c>
      <c r="D87" s="2">
        <f t="shared" si="6"/>
        <v>245</v>
      </c>
      <c r="E87" s="23">
        <f t="shared" ref="E87:H88" si="15">E90+E99+E102+E105+E108+E111+E114+E117</f>
        <v>0</v>
      </c>
      <c r="F87" s="23">
        <f t="shared" si="15"/>
        <v>245</v>
      </c>
      <c r="G87" s="23">
        <f t="shared" si="15"/>
        <v>0</v>
      </c>
      <c r="H87" s="23">
        <f t="shared" si="15"/>
        <v>0</v>
      </c>
      <c r="I87" s="30"/>
      <c r="J87" s="30"/>
      <c r="K87" s="30"/>
      <c r="L87" s="30"/>
      <c r="M87" s="30"/>
    </row>
    <row r="88" spans="1:13" ht="47.25" customHeight="1">
      <c r="A88" s="41"/>
      <c r="B88" s="31"/>
      <c r="C88" s="21">
        <v>2027</v>
      </c>
      <c r="D88" s="2">
        <f t="shared" si="6"/>
        <v>245</v>
      </c>
      <c r="E88" s="23">
        <f t="shared" si="15"/>
        <v>0</v>
      </c>
      <c r="F88" s="23">
        <f t="shared" si="15"/>
        <v>245</v>
      </c>
      <c r="G88" s="23">
        <f t="shared" si="15"/>
        <v>0</v>
      </c>
      <c r="H88" s="23">
        <f t="shared" si="15"/>
        <v>0</v>
      </c>
      <c r="I88" s="31"/>
      <c r="J88" s="31"/>
      <c r="K88" s="31"/>
      <c r="L88" s="31"/>
      <c r="M88" s="31"/>
    </row>
    <row r="89" spans="1:13" ht="25.5" customHeight="1">
      <c r="A89" s="29" t="s">
        <v>109</v>
      </c>
      <c r="B89" s="29" t="s">
        <v>102</v>
      </c>
      <c r="C89" s="21">
        <v>2025</v>
      </c>
      <c r="D89" s="2">
        <f t="shared" si="6"/>
        <v>215</v>
      </c>
      <c r="E89" s="23">
        <f>E92+E95</f>
        <v>0</v>
      </c>
      <c r="F89" s="23">
        <f>F92+F95</f>
        <v>215</v>
      </c>
      <c r="G89" s="23">
        <f t="shared" ref="G89:H89" si="16">G92+G95</f>
        <v>0</v>
      </c>
      <c r="H89" s="23">
        <f t="shared" si="16"/>
        <v>0</v>
      </c>
      <c r="I89" s="29" t="s">
        <v>41</v>
      </c>
      <c r="J89" s="29" t="s">
        <v>41</v>
      </c>
      <c r="K89" s="29" t="s">
        <v>41</v>
      </c>
      <c r="L89" s="29" t="s">
        <v>41</v>
      </c>
      <c r="M89" s="29" t="s">
        <v>41</v>
      </c>
    </row>
    <row r="90" spans="1:13" ht="25.5" customHeight="1">
      <c r="A90" s="30"/>
      <c r="B90" s="30"/>
      <c r="C90" s="21">
        <v>2026</v>
      </c>
      <c r="D90" s="2">
        <f t="shared" si="6"/>
        <v>215</v>
      </c>
      <c r="E90" s="23">
        <f t="shared" ref="E90:H91" si="17">E93+E96</f>
        <v>0</v>
      </c>
      <c r="F90" s="23">
        <f t="shared" si="17"/>
        <v>215</v>
      </c>
      <c r="G90" s="23">
        <f t="shared" si="17"/>
        <v>0</v>
      </c>
      <c r="H90" s="23">
        <f t="shared" si="17"/>
        <v>0</v>
      </c>
      <c r="I90" s="30"/>
      <c r="J90" s="30"/>
      <c r="K90" s="30"/>
      <c r="L90" s="30"/>
      <c r="M90" s="30"/>
    </row>
    <row r="91" spans="1:13" ht="27" customHeight="1">
      <c r="A91" s="31"/>
      <c r="B91" s="31"/>
      <c r="C91" s="21">
        <v>2027</v>
      </c>
      <c r="D91" s="2">
        <f t="shared" si="6"/>
        <v>215</v>
      </c>
      <c r="E91" s="23">
        <f t="shared" si="17"/>
        <v>0</v>
      </c>
      <c r="F91" s="23">
        <f t="shared" si="17"/>
        <v>215</v>
      </c>
      <c r="G91" s="23">
        <f t="shared" si="17"/>
        <v>0</v>
      </c>
      <c r="H91" s="23">
        <f t="shared" si="17"/>
        <v>0</v>
      </c>
      <c r="I91" s="31"/>
      <c r="J91" s="31"/>
      <c r="K91" s="31"/>
      <c r="L91" s="31"/>
      <c r="M91" s="31"/>
    </row>
    <row r="92" spans="1:13" ht="25.5" customHeight="1">
      <c r="A92" s="29" t="s">
        <v>110</v>
      </c>
      <c r="B92" s="46" t="s">
        <v>104</v>
      </c>
      <c r="C92" s="21">
        <v>2025</v>
      </c>
      <c r="D92" s="2">
        <f t="shared" si="6"/>
        <v>15</v>
      </c>
      <c r="E92" s="23">
        <v>0</v>
      </c>
      <c r="F92" s="23">
        <v>15</v>
      </c>
      <c r="G92" s="23">
        <v>0</v>
      </c>
      <c r="H92" s="24">
        <v>0</v>
      </c>
      <c r="I92" s="29" t="s">
        <v>97</v>
      </c>
      <c r="J92" s="29" t="s">
        <v>105</v>
      </c>
      <c r="K92" s="22">
        <v>1</v>
      </c>
      <c r="L92" s="35" t="s">
        <v>93</v>
      </c>
      <c r="M92" s="35" t="s">
        <v>47</v>
      </c>
    </row>
    <row r="93" spans="1:13" ht="33.75" customHeight="1">
      <c r="A93" s="30"/>
      <c r="B93" s="46"/>
      <c r="C93" s="21">
        <v>2026</v>
      </c>
      <c r="D93" s="2">
        <f t="shared" si="6"/>
        <v>15</v>
      </c>
      <c r="E93" s="23">
        <v>0</v>
      </c>
      <c r="F93" s="23">
        <v>15</v>
      </c>
      <c r="G93" s="23">
        <v>0</v>
      </c>
      <c r="H93" s="24">
        <v>0</v>
      </c>
      <c r="I93" s="30"/>
      <c r="J93" s="30"/>
      <c r="K93" s="22">
        <v>1</v>
      </c>
      <c r="L93" s="36"/>
      <c r="M93" s="36"/>
    </row>
    <row r="94" spans="1:13" ht="69" customHeight="1">
      <c r="A94" s="31"/>
      <c r="B94" s="46"/>
      <c r="C94" s="21">
        <v>2027</v>
      </c>
      <c r="D94" s="2">
        <f t="shared" si="6"/>
        <v>15</v>
      </c>
      <c r="E94" s="23">
        <v>0</v>
      </c>
      <c r="F94" s="23">
        <v>15</v>
      </c>
      <c r="G94" s="23">
        <v>0</v>
      </c>
      <c r="H94" s="24">
        <v>0</v>
      </c>
      <c r="I94" s="31"/>
      <c r="J94" s="31"/>
      <c r="K94" s="22">
        <v>1</v>
      </c>
      <c r="L94" s="37"/>
      <c r="M94" s="37"/>
    </row>
    <row r="95" spans="1:13" ht="26.25" customHeight="1">
      <c r="A95" s="29" t="s">
        <v>111</v>
      </c>
      <c r="B95" s="46" t="s">
        <v>106</v>
      </c>
      <c r="C95" s="21">
        <v>2025</v>
      </c>
      <c r="D95" s="2">
        <f t="shared" si="6"/>
        <v>200</v>
      </c>
      <c r="E95" s="23">
        <v>0</v>
      </c>
      <c r="F95" s="23">
        <v>200</v>
      </c>
      <c r="G95" s="23">
        <v>0</v>
      </c>
      <c r="H95" s="24">
        <v>0</v>
      </c>
      <c r="I95" s="29" t="s">
        <v>85</v>
      </c>
      <c r="J95" s="29" t="s">
        <v>105</v>
      </c>
      <c r="K95" s="22">
        <v>50</v>
      </c>
      <c r="L95" s="35" t="s">
        <v>93</v>
      </c>
      <c r="M95" s="35" t="s">
        <v>47</v>
      </c>
    </row>
    <row r="96" spans="1:13" ht="34.5" customHeight="1">
      <c r="A96" s="30"/>
      <c r="B96" s="46"/>
      <c r="C96" s="21">
        <v>2026</v>
      </c>
      <c r="D96" s="2">
        <f t="shared" si="6"/>
        <v>200</v>
      </c>
      <c r="E96" s="23">
        <v>0</v>
      </c>
      <c r="F96" s="23">
        <v>200</v>
      </c>
      <c r="G96" s="23">
        <v>0</v>
      </c>
      <c r="H96" s="24">
        <v>0</v>
      </c>
      <c r="I96" s="30"/>
      <c r="J96" s="30"/>
      <c r="K96" s="22">
        <v>50</v>
      </c>
      <c r="L96" s="36"/>
      <c r="M96" s="36"/>
    </row>
    <row r="97" spans="1:13" ht="81" customHeight="1">
      <c r="A97" s="31"/>
      <c r="B97" s="46"/>
      <c r="C97" s="21">
        <v>2027</v>
      </c>
      <c r="D97" s="2">
        <f t="shared" si="6"/>
        <v>200</v>
      </c>
      <c r="E97" s="23">
        <v>0</v>
      </c>
      <c r="F97" s="23">
        <v>200</v>
      </c>
      <c r="G97" s="23">
        <v>0</v>
      </c>
      <c r="H97" s="24">
        <v>0</v>
      </c>
      <c r="I97" s="31"/>
      <c r="J97" s="31"/>
      <c r="K97" s="22">
        <v>50</v>
      </c>
      <c r="L97" s="37"/>
      <c r="M97" s="37"/>
    </row>
    <row r="98" spans="1:13" ht="82.5" customHeight="1">
      <c r="A98" s="29" t="s">
        <v>112</v>
      </c>
      <c r="B98" s="29" t="s">
        <v>62</v>
      </c>
      <c r="C98" s="21">
        <v>2025</v>
      </c>
      <c r="D98" s="2">
        <f t="shared" si="6"/>
        <v>463.3</v>
      </c>
      <c r="E98" s="23">
        <v>0</v>
      </c>
      <c r="F98" s="2">
        <f>30+433.3</f>
        <v>463.3</v>
      </c>
      <c r="G98" s="23">
        <v>0</v>
      </c>
      <c r="H98" s="24">
        <v>0</v>
      </c>
      <c r="I98" s="29" t="s">
        <v>86</v>
      </c>
      <c r="J98" s="32" t="s">
        <v>127</v>
      </c>
      <c r="K98" s="28">
        <v>3</v>
      </c>
      <c r="L98" s="35" t="s">
        <v>93</v>
      </c>
      <c r="M98" s="35" t="s">
        <v>47</v>
      </c>
    </row>
    <row r="99" spans="1:13" ht="52.5" customHeight="1">
      <c r="A99" s="30"/>
      <c r="B99" s="30"/>
      <c r="C99" s="21">
        <v>2026</v>
      </c>
      <c r="D99" s="2">
        <f t="shared" si="6"/>
        <v>30</v>
      </c>
      <c r="E99" s="23">
        <v>0</v>
      </c>
      <c r="F99" s="23">
        <v>30</v>
      </c>
      <c r="G99" s="23">
        <v>0</v>
      </c>
      <c r="H99" s="24">
        <v>0</v>
      </c>
      <c r="I99" s="30"/>
      <c r="J99" s="33"/>
      <c r="K99" s="22">
        <v>1</v>
      </c>
      <c r="L99" s="36"/>
      <c r="M99" s="36"/>
    </row>
    <row r="100" spans="1:13" ht="65.25" customHeight="1">
      <c r="A100" s="31"/>
      <c r="B100" s="31"/>
      <c r="C100" s="21">
        <v>2027</v>
      </c>
      <c r="D100" s="2">
        <f t="shared" si="6"/>
        <v>30</v>
      </c>
      <c r="E100" s="23">
        <v>0</v>
      </c>
      <c r="F100" s="23">
        <v>30</v>
      </c>
      <c r="G100" s="23">
        <v>0</v>
      </c>
      <c r="H100" s="24">
        <v>0</v>
      </c>
      <c r="I100" s="31"/>
      <c r="J100" s="34"/>
      <c r="K100" s="22">
        <v>1</v>
      </c>
      <c r="L100" s="37"/>
      <c r="M100" s="37"/>
    </row>
    <row r="101" spans="1:13" ht="36" customHeight="1">
      <c r="A101" s="29" t="s">
        <v>113</v>
      </c>
      <c r="B101" s="29" t="s">
        <v>78</v>
      </c>
      <c r="C101" s="21">
        <v>2025</v>
      </c>
      <c r="D101" s="2">
        <f t="shared" si="6"/>
        <v>0</v>
      </c>
      <c r="E101" s="23">
        <v>0</v>
      </c>
      <c r="F101" s="23">
        <v>0</v>
      </c>
      <c r="G101" s="23">
        <v>0</v>
      </c>
      <c r="H101" s="24">
        <v>0</v>
      </c>
      <c r="I101" s="29" t="s">
        <v>86</v>
      </c>
      <c r="J101" s="32" t="s">
        <v>127</v>
      </c>
      <c r="K101" s="21">
        <v>0</v>
      </c>
      <c r="L101" s="35" t="s">
        <v>93</v>
      </c>
      <c r="M101" s="35" t="s">
        <v>47</v>
      </c>
    </row>
    <row r="102" spans="1:13" ht="42.75" customHeight="1">
      <c r="A102" s="30"/>
      <c r="B102" s="30"/>
      <c r="C102" s="21">
        <v>2026</v>
      </c>
      <c r="D102" s="2">
        <f t="shared" si="6"/>
        <v>0</v>
      </c>
      <c r="E102" s="23">
        <v>0</v>
      </c>
      <c r="F102" s="23">
        <v>0</v>
      </c>
      <c r="G102" s="23">
        <v>0</v>
      </c>
      <c r="H102" s="24">
        <v>0</v>
      </c>
      <c r="I102" s="30"/>
      <c r="J102" s="33"/>
      <c r="K102" s="21">
        <v>0</v>
      </c>
      <c r="L102" s="36"/>
      <c r="M102" s="36"/>
    </row>
    <row r="103" spans="1:13" ht="36.75" customHeight="1">
      <c r="A103" s="31"/>
      <c r="B103" s="31"/>
      <c r="C103" s="21">
        <v>2027</v>
      </c>
      <c r="D103" s="2">
        <f t="shared" ref="D103:D121" si="18">E103+F103+G103+H103</f>
        <v>0</v>
      </c>
      <c r="E103" s="23">
        <v>0</v>
      </c>
      <c r="F103" s="23">
        <v>0</v>
      </c>
      <c r="G103" s="23">
        <v>0</v>
      </c>
      <c r="H103" s="24">
        <v>0</v>
      </c>
      <c r="I103" s="31"/>
      <c r="J103" s="34"/>
      <c r="K103" s="21">
        <v>0</v>
      </c>
      <c r="L103" s="37"/>
      <c r="M103" s="37"/>
    </row>
    <row r="104" spans="1:13" ht="74.25" customHeight="1">
      <c r="A104" s="29" t="s">
        <v>114</v>
      </c>
      <c r="B104" s="29" t="s">
        <v>65</v>
      </c>
      <c r="C104" s="21">
        <v>2025</v>
      </c>
      <c r="D104" s="2">
        <f t="shared" si="18"/>
        <v>0</v>
      </c>
      <c r="E104" s="23">
        <v>0</v>
      </c>
      <c r="F104" s="23">
        <v>0</v>
      </c>
      <c r="G104" s="23">
        <v>0</v>
      </c>
      <c r="H104" s="24">
        <v>0</v>
      </c>
      <c r="I104" s="29" t="s">
        <v>98</v>
      </c>
      <c r="J104" s="32" t="s">
        <v>121</v>
      </c>
      <c r="K104" s="21">
        <v>0</v>
      </c>
      <c r="L104" s="35" t="s">
        <v>93</v>
      </c>
      <c r="M104" s="35" t="s">
        <v>47</v>
      </c>
    </row>
    <row r="105" spans="1:13" ht="15.75">
      <c r="A105" s="30"/>
      <c r="B105" s="30"/>
      <c r="C105" s="21">
        <v>2026</v>
      </c>
      <c r="D105" s="2">
        <f t="shared" si="18"/>
        <v>0</v>
      </c>
      <c r="E105" s="23">
        <v>0</v>
      </c>
      <c r="F105" s="23">
        <v>0</v>
      </c>
      <c r="G105" s="23">
        <v>0</v>
      </c>
      <c r="H105" s="24">
        <v>0</v>
      </c>
      <c r="I105" s="30"/>
      <c r="J105" s="33"/>
      <c r="K105" s="21">
        <v>0</v>
      </c>
      <c r="L105" s="36"/>
      <c r="M105" s="36"/>
    </row>
    <row r="106" spans="1:13" ht="43.5" customHeight="1">
      <c r="A106" s="31"/>
      <c r="B106" s="31"/>
      <c r="C106" s="21">
        <v>2027</v>
      </c>
      <c r="D106" s="2">
        <f t="shared" si="18"/>
        <v>0</v>
      </c>
      <c r="E106" s="23">
        <v>0</v>
      </c>
      <c r="F106" s="23">
        <v>0</v>
      </c>
      <c r="G106" s="23">
        <v>0</v>
      </c>
      <c r="H106" s="24">
        <v>0</v>
      </c>
      <c r="I106" s="31"/>
      <c r="J106" s="34"/>
      <c r="K106" s="21">
        <v>0</v>
      </c>
      <c r="L106" s="37"/>
      <c r="M106" s="37"/>
    </row>
    <row r="107" spans="1:13" ht="44.25" customHeight="1">
      <c r="A107" s="29" t="s">
        <v>115</v>
      </c>
      <c r="B107" s="29" t="s">
        <v>67</v>
      </c>
      <c r="C107" s="21">
        <v>2025</v>
      </c>
      <c r="D107" s="2">
        <f t="shared" si="18"/>
        <v>0</v>
      </c>
      <c r="E107" s="23">
        <v>0</v>
      </c>
      <c r="F107" s="23">
        <v>0</v>
      </c>
      <c r="G107" s="23">
        <v>0</v>
      </c>
      <c r="H107" s="24">
        <v>0</v>
      </c>
      <c r="I107" s="29" t="s">
        <v>88</v>
      </c>
      <c r="J107" s="32" t="s">
        <v>126</v>
      </c>
      <c r="K107" s="21">
        <v>0</v>
      </c>
      <c r="L107" s="35" t="s">
        <v>93</v>
      </c>
      <c r="M107" s="35" t="s">
        <v>47</v>
      </c>
    </row>
    <row r="108" spans="1:13" ht="35.25" customHeight="1">
      <c r="A108" s="30"/>
      <c r="B108" s="30"/>
      <c r="C108" s="21">
        <v>2026</v>
      </c>
      <c r="D108" s="2">
        <f t="shared" si="18"/>
        <v>0</v>
      </c>
      <c r="E108" s="23">
        <v>0</v>
      </c>
      <c r="F108" s="23">
        <v>0</v>
      </c>
      <c r="G108" s="23">
        <v>0</v>
      </c>
      <c r="H108" s="24">
        <v>0</v>
      </c>
      <c r="I108" s="30"/>
      <c r="J108" s="33"/>
      <c r="K108" s="21">
        <v>0</v>
      </c>
      <c r="L108" s="36"/>
      <c r="M108" s="36"/>
    </row>
    <row r="109" spans="1:13" ht="45.75" customHeight="1">
      <c r="A109" s="31"/>
      <c r="B109" s="31"/>
      <c r="C109" s="21">
        <v>2027</v>
      </c>
      <c r="D109" s="2">
        <f t="shared" si="18"/>
        <v>0</v>
      </c>
      <c r="E109" s="23">
        <v>0</v>
      </c>
      <c r="F109" s="23">
        <v>0</v>
      </c>
      <c r="G109" s="23">
        <v>0</v>
      </c>
      <c r="H109" s="24">
        <v>0</v>
      </c>
      <c r="I109" s="31"/>
      <c r="J109" s="34"/>
      <c r="K109" s="21">
        <v>0</v>
      </c>
      <c r="L109" s="37"/>
      <c r="M109" s="37"/>
    </row>
    <row r="110" spans="1:13" ht="110.25" customHeight="1">
      <c r="A110" s="29" t="s">
        <v>116</v>
      </c>
      <c r="B110" s="29" t="s">
        <v>69</v>
      </c>
      <c r="C110" s="21">
        <v>2025</v>
      </c>
      <c r="D110" s="2">
        <f t="shared" si="18"/>
        <v>0</v>
      </c>
      <c r="E110" s="23">
        <v>0</v>
      </c>
      <c r="F110" s="23">
        <v>0</v>
      </c>
      <c r="G110" s="23">
        <v>0</v>
      </c>
      <c r="H110" s="24">
        <v>0</v>
      </c>
      <c r="I110" s="29" t="s">
        <v>99</v>
      </c>
      <c r="J110" s="29" t="s">
        <v>121</v>
      </c>
      <c r="K110" s="21">
        <v>0</v>
      </c>
      <c r="L110" s="35" t="s">
        <v>93</v>
      </c>
      <c r="M110" s="35" t="s">
        <v>47</v>
      </c>
    </row>
    <row r="111" spans="1:13" ht="15.75">
      <c r="A111" s="30"/>
      <c r="B111" s="30"/>
      <c r="C111" s="21">
        <v>2026</v>
      </c>
      <c r="D111" s="2">
        <f t="shared" si="18"/>
        <v>0</v>
      </c>
      <c r="E111" s="23">
        <v>0</v>
      </c>
      <c r="F111" s="23">
        <v>0</v>
      </c>
      <c r="G111" s="23">
        <v>0</v>
      </c>
      <c r="H111" s="24">
        <v>0</v>
      </c>
      <c r="I111" s="30"/>
      <c r="J111" s="30"/>
      <c r="K111" s="21">
        <v>0</v>
      </c>
      <c r="L111" s="36"/>
      <c r="M111" s="36"/>
    </row>
    <row r="112" spans="1:13" ht="15.75">
      <c r="A112" s="31"/>
      <c r="B112" s="31"/>
      <c r="C112" s="21">
        <v>2027</v>
      </c>
      <c r="D112" s="2">
        <f t="shared" si="18"/>
        <v>0</v>
      </c>
      <c r="E112" s="23">
        <v>0</v>
      </c>
      <c r="F112" s="23">
        <v>0</v>
      </c>
      <c r="G112" s="23">
        <v>0</v>
      </c>
      <c r="H112" s="24">
        <v>0</v>
      </c>
      <c r="I112" s="31"/>
      <c r="J112" s="31"/>
      <c r="K112" s="21">
        <v>0</v>
      </c>
      <c r="L112" s="37"/>
      <c r="M112" s="37"/>
    </row>
    <row r="113" spans="1:13" ht="45.75" customHeight="1">
      <c r="A113" s="29" t="s">
        <v>117</v>
      </c>
      <c r="B113" s="29" t="s">
        <v>79</v>
      </c>
      <c r="C113" s="21">
        <v>2025</v>
      </c>
      <c r="D113" s="2">
        <f t="shared" si="18"/>
        <v>0</v>
      </c>
      <c r="E113" s="23">
        <v>0</v>
      </c>
      <c r="F113" s="23">
        <v>0</v>
      </c>
      <c r="G113" s="23">
        <v>0</v>
      </c>
      <c r="H113" s="24">
        <v>0</v>
      </c>
      <c r="I113" s="29" t="s">
        <v>100</v>
      </c>
      <c r="J113" s="32" t="s">
        <v>128</v>
      </c>
      <c r="K113" s="21">
        <v>0</v>
      </c>
      <c r="L113" s="35" t="s">
        <v>93</v>
      </c>
      <c r="M113" s="35" t="s">
        <v>47</v>
      </c>
    </row>
    <row r="114" spans="1:13" ht="42.75" customHeight="1">
      <c r="A114" s="30"/>
      <c r="B114" s="30"/>
      <c r="C114" s="21">
        <v>2026</v>
      </c>
      <c r="D114" s="2">
        <f t="shared" si="18"/>
        <v>0</v>
      </c>
      <c r="E114" s="23">
        <v>0</v>
      </c>
      <c r="F114" s="23">
        <v>0</v>
      </c>
      <c r="G114" s="23">
        <v>0</v>
      </c>
      <c r="H114" s="24">
        <v>0</v>
      </c>
      <c r="I114" s="30"/>
      <c r="J114" s="33"/>
      <c r="K114" s="21">
        <v>0</v>
      </c>
      <c r="L114" s="36"/>
      <c r="M114" s="36"/>
    </row>
    <row r="115" spans="1:13" ht="52.5" customHeight="1">
      <c r="A115" s="31"/>
      <c r="B115" s="31"/>
      <c r="C115" s="21">
        <v>2027</v>
      </c>
      <c r="D115" s="2">
        <f t="shared" si="18"/>
        <v>0</v>
      </c>
      <c r="E115" s="23">
        <v>0</v>
      </c>
      <c r="F115" s="23">
        <v>0</v>
      </c>
      <c r="G115" s="23">
        <v>0</v>
      </c>
      <c r="H115" s="24">
        <v>0</v>
      </c>
      <c r="I115" s="31"/>
      <c r="J115" s="34"/>
      <c r="K115" s="21">
        <v>0</v>
      </c>
      <c r="L115" s="37"/>
      <c r="M115" s="37"/>
    </row>
    <row r="116" spans="1:13" ht="204.75" customHeight="1">
      <c r="A116" s="29" t="s">
        <v>118</v>
      </c>
      <c r="B116" s="29" t="s">
        <v>80</v>
      </c>
      <c r="C116" s="21">
        <v>2025</v>
      </c>
      <c r="D116" s="2">
        <f t="shared" si="18"/>
        <v>0</v>
      </c>
      <c r="E116" s="23">
        <v>0</v>
      </c>
      <c r="F116" s="23">
        <v>0</v>
      </c>
      <c r="G116" s="23">
        <v>0</v>
      </c>
      <c r="H116" s="24">
        <v>0</v>
      </c>
      <c r="I116" s="29" t="s">
        <v>81</v>
      </c>
      <c r="J116" s="32" t="s">
        <v>129</v>
      </c>
      <c r="K116" s="21">
        <v>0</v>
      </c>
      <c r="L116" s="35" t="s">
        <v>93</v>
      </c>
      <c r="M116" s="35" t="s">
        <v>47</v>
      </c>
    </row>
    <row r="117" spans="1:13" ht="15.75">
      <c r="A117" s="30"/>
      <c r="B117" s="30"/>
      <c r="C117" s="21">
        <v>2026</v>
      </c>
      <c r="D117" s="2">
        <f t="shared" si="18"/>
        <v>0</v>
      </c>
      <c r="E117" s="23">
        <v>0</v>
      </c>
      <c r="F117" s="23">
        <v>0</v>
      </c>
      <c r="G117" s="23">
        <v>0</v>
      </c>
      <c r="H117" s="24">
        <v>0</v>
      </c>
      <c r="I117" s="30"/>
      <c r="J117" s="33"/>
      <c r="K117" s="21">
        <v>0</v>
      </c>
      <c r="L117" s="36"/>
      <c r="M117" s="36"/>
    </row>
    <row r="118" spans="1:13" ht="17.25" customHeight="1">
      <c r="A118" s="31"/>
      <c r="B118" s="31"/>
      <c r="C118" s="21">
        <v>2027</v>
      </c>
      <c r="D118" s="2">
        <f t="shared" si="18"/>
        <v>0</v>
      </c>
      <c r="E118" s="23">
        <v>0</v>
      </c>
      <c r="F118" s="23">
        <v>0</v>
      </c>
      <c r="G118" s="23">
        <v>0</v>
      </c>
      <c r="H118" s="24">
        <v>0</v>
      </c>
      <c r="I118" s="31"/>
      <c r="J118" s="34"/>
      <c r="K118" s="21">
        <v>0</v>
      </c>
      <c r="L118" s="37"/>
      <c r="M118" s="37"/>
    </row>
    <row r="119" spans="1:13" ht="15.75">
      <c r="A119" s="54" t="s">
        <v>101</v>
      </c>
      <c r="B119" s="55"/>
      <c r="C119" s="21">
        <v>2025</v>
      </c>
      <c r="D119" s="2">
        <f t="shared" si="18"/>
        <v>6597.6</v>
      </c>
      <c r="E119" s="25">
        <f>E25</f>
        <v>0</v>
      </c>
      <c r="F119" s="25">
        <f t="shared" ref="F119:H119" si="19">F25</f>
        <v>6597.6</v>
      </c>
      <c r="G119" s="25">
        <f t="shared" si="19"/>
        <v>0</v>
      </c>
      <c r="H119" s="25">
        <f t="shared" si="19"/>
        <v>0</v>
      </c>
      <c r="I119" s="29" t="s">
        <v>41</v>
      </c>
      <c r="J119" s="29" t="s">
        <v>41</v>
      </c>
      <c r="K119" s="29" t="s">
        <v>41</v>
      </c>
      <c r="L119" s="29" t="s">
        <v>41</v>
      </c>
      <c r="M119" s="29" t="s">
        <v>41</v>
      </c>
    </row>
    <row r="120" spans="1:13" ht="15.75">
      <c r="A120" s="56"/>
      <c r="B120" s="57"/>
      <c r="C120" s="21">
        <v>2026</v>
      </c>
      <c r="D120" s="2">
        <f t="shared" si="18"/>
        <v>5418.7</v>
      </c>
      <c r="E120" s="25">
        <f t="shared" ref="E120:H121" si="20">E26</f>
        <v>0</v>
      </c>
      <c r="F120" s="25">
        <f t="shared" si="20"/>
        <v>5418.7</v>
      </c>
      <c r="G120" s="25">
        <f t="shared" si="20"/>
        <v>0</v>
      </c>
      <c r="H120" s="25">
        <f t="shared" si="20"/>
        <v>0</v>
      </c>
      <c r="I120" s="30"/>
      <c r="J120" s="30"/>
      <c r="K120" s="30"/>
      <c r="L120" s="30"/>
      <c r="M120" s="30"/>
    </row>
    <row r="121" spans="1:13" ht="15.75">
      <c r="A121" s="58"/>
      <c r="B121" s="59"/>
      <c r="C121" s="21">
        <v>2027</v>
      </c>
      <c r="D121" s="2">
        <f t="shared" si="18"/>
        <v>5418.7</v>
      </c>
      <c r="E121" s="25">
        <f t="shared" si="20"/>
        <v>0</v>
      </c>
      <c r="F121" s="25">
        <f t="shared" si="20"/>
        <v>5418.7</v>
      </c>
      <c r="G121" s="25">
        <f t="shared" si="20"/>
        <v>0</v>
      </c>
      <c r="H121" s="25">
        <v>0</v>
      </c>
      <c r="I121" s="31"/>
      <c r="J121" s="31"/>
      <c r="K121" s="31"/>
      <c r="L121" s="31"/>
      <c r="M121" s="31"/>
    </row>
    <row r="122" spans="1:13" ht="15.75">
      <c r="A122" s="14"/>
      <c r="B122" s="37" t="s">
        <v>35</v>
      </c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</row>
    <row r="123" spans="1:13" ht="15.75">
      <c r="A123" s="13" t="s">
        <v>54</v>
      </c>
      <c r="B123" s="45" t="s">
        <v>36</v>
      </c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</row>
    <row r="124" spans="1:13" ht="16.5" customHeight="1">
      <c r="A124" s="51" t="s">
        <v>16</v>
      </c>
      <c r="B124" s="46" t="s">
        <v>37</v>
      </c>
      <c r="C124" s="15" t="s">
        <v>12</v>
      </c>
      <c r="D124" s="2">
        <f t="shared" ref="D124:D125" si="21">E124+F124+G124+H124</f>
        <v>200</v>
      </c>
      <c r="E124" s="2">
        <v>0</v>
      </c>
      <c r="F124" s="2">
        <v>0</v>
      </c>
      <c r="G124" s="2">
        <v>200</v>
      </c>
      <c r="H124" s="2">
        <v>0</v>
      </c>
      <c r="I124" s="69" t="s">
        <v>50</v>
      </c>
      <c r="J124" s="45" t="s">
        <v>128</v>
      </c>
      <c r="K124" s="15">
        <v>1</v>
      </c>
      <c r="L124" s="45" t="s">
        <v>38</v>
      </c>
      <c r="M124" s="45" t="s">
        <v>46</v>
      </c>
    </row>
    <row r="125" spans="1:13" ht="15.75">
      <c r="A125" s="53"/>
      <c r="B125" s="73"/>
      <c r="C125" s="15" t="s">
        <v>13</v>
      </c>
      <c r="D125" s="2">
        <f t="shared" si="21"/>
        <v>200</v>
      </c>
      <c r="E125" s="2">
        <v>0</v>
      </c>
      <c r="F125" s="2">
        <v>0</v>
      </c>
      <c r="G125" s="2">
        <v>200</v>
      </c>
      <c r="H125" s="2">
        <v>0</v>
      </c>
      <c r="I125" s="69"/>
      <c r="J125" s="45"/>
      <c r="K125" s="15">
        <v>1</v>
      </c>
      <c r="L125" s="45"/>
      <c r="M125" s="45"/>
    </row>
    <row r="126" spans="1:13" ht="94.5" customHeight="1">
      <c r="A126" s="53"/>
      <c r="B126" s="73"/>
      <c r="C126" s="15" t="s">
        <v>8</v>
      </c>
      <c r="D126" s="2">
        <f>E126+F126+G126+H126</f>
        <v>200</v>
      </c>
      <c r="E126" s="2">
        <v>0</v>
      </c>
      <c r="F126" s="2">
        <v>0</v>
      </c>
      <c r="G126" s="2">
        <v>200</v>
      </c>
      <c r="H126" s="2">
        <v>0</v>
      </c>
      <c r="I126" s="74"/>
      <c r="J126" s="45"/>
      <c r="K126" s="15">
        <v>1</v>
      </c>
      <c r="L126" s="45"/>
      <c r="M126" s="45"/>
    </row>
    <row r="127" spans="1:13" ht="18" customHeight="1">
      <c r="A127" s="75" t="s">
        <v>101</v>
      </c>
      <c r="B127" s="76"/>
      <c r="C127" s="17" t="s">
        <v>12</v>
      </c>
      <c r="D127" s="2">
        <f>E127+F127+G127+H127</f>
        <v>200</v>
      </c>
      <c r="E127" s="2">
        <f t="shared" ref="E127:H129" si="22">E124</f>
        <v>0</v>
      </c>
      <c r="F127" s="2">
        <f t="shared" si="22"/>
        <v>0</v>
      </c>
      <c r="G127" s="2">
        <f t="shared" si="22"/>
        <v>200</v>
      </c>
      <c r="H127" s="2">
        <f t="shared" si="22"/>
        <v>0</v>
      </c>
      <c r="I127" s="69" t="s">
        <v>41</v>
      </c>
      <c r="J127" s="69" t="s">
        <v>41</v>
      </c>
      <c r="K127" s="69" t="s">
        <v>41</v>
      </c>
      <c r="L127" s="69" t="s">
        <v>41</v>
      </c>
      <c r="M127" s="69" t="s">
        <v>41</v>
      </c>
    </row>
    <row r="128" spans="1:13" ht="20.25" customHeight="1">
      <c r="A128" s="77"/>
      <c r="B128" s="78"/>
      <c r="C128" s="17" t="s">
        <v>13</v>
      </c>
      <c r="D128" s="2">
        <f t="shared" ref="D128:D129" si="23">E128+F128+G128+H128</f>
        <v>200</v>
      </c>
      <c r="E128" s="2">
        <f t="shared" si="22"/>
        <v>0</v>
      </c>
      <c r="F128" s="2">
        <f t="shared" si="22"/>
        <v>0</v>
      </c>
      <c r="G128" s="2">
        <f t="shared" si="22"/>
        <v>200</v>
      </c>
      <c r="H128" s="2">
        <f t="shared" si="22"/>
        <v>0</v>
      </c>
      <c r="I128" s="69"/>
      <c r="J128" s="69"/>
      <c r="K128" s="69"/>
      <c r="L128" s="69"/>
      <c r="M128" s="69"/>
    </row>
    <row r="129" spans="1:16" ht="15.75">
      <c r="A129" s="79"/>
      <c r="B129" s="80"/>
      <c r="C129" s="17" t="s">
        <v>34</v>
      </c>
      <c r="D129" s="2">
        <f t="shared" si="23"/>
        <v>200</v>
      </c>
      <c r="E129" s="2">
        <f t="shared" si="22"/>
        <v>0</v>
      </c>
      <c r="F129" s="2">
        <f t="shared" si="22"/>
        <v>0</v>
      </c>
      <c r="G129" s="2">
        <f t="shared" si="22"/>
        <v>200</v>
      </c>
      <c r="H129" s="2">
        <f t="shared" si="22"/>
        <v>0</v>
      </c>
      <c r="I129" s="69"/>
      <c r="J129" s="69"/>
      <c r="K129" s="69"/>
      <c r="L129" s="69"/>
      <c r="M129" s="69"/>
    </row>
    <row r="130" spans="1:16" ht="57.75" customHeight="1">
      <c r="A130" s="50" t="s">
        <v>31</v>
      </c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</row>
    <row r="131" spans="1:16" ht="21" customHeight="1">
      <c r="A131" s="51" t="s">
        <v>55</v>
      </c>
      <c r="B131" s="50" t="s">
        <v>32</v>
      </c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</row>
    <row r="132" spans="1:16" ht="21" customHeight="1">
      <c r="A132" s="52"/>
      <c r="B132" s="50" t="s">
        <v>33</v>
      </c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</row>
    <row r="133" spans="1:16" ht="227.25" customHeight="1">
      <c r="A133" s="62" t="s">
        <v>56</v>
      </c>
      <c r="B133" s="45" t="s">
        <v>53</v>
      </c>
      <c r="C133" s="15" t="s">
        <v>1</v>
      </c>
      <c r="D133" s="2">
        <f t="shared" ref="D133:D134" si="24">E133+F133+G133+H133</f>
        <v>2058.4</v>
      </c>
      <c r="E133" s="2">
        <v>0</v>
      </c>
      <c r="F133" s="2">
        <v>2058.4</v>
      </c>
      <c r="G133" s="2">
        <v>0</v>
      </c>
      <c r="H133" s="2">
        <v>0</v>
      </c>
      <c r="I133" s="35" t="s">
        <v>43</v>
      </c>
      <c r="J133" s="45" t="s">
        <v>128</v>
      </c>
      <c r="K133" s="15">
        <v>150</v>
      </c>
      <c r="L133" s="45" t="s">
        <v>38</v>
      </c>
      <c r="M133" s="83" t="s">
        <v>46</v>
      </c>
      <c r="N133" s="7"/>
      <c r="O133" s="8"/>
    </row>
    <row r="134" spans="1:16" ht="59.25" customHeight="1">
      <c r="A134" s="62"/>
      <c r="B134" s="45"/>
      <c r="C134" s="15" t="s">
        <v>2</v>
      </c>
      <c r="D134" s="2">
        <f t="shared" si="24"/>
        <v>2058.4</v>
      </c>
      <c r="E134" s="2">
        <v>0</v>
      </c>
      <c r="F134" s="2">
        <v>2058.4</v>
      </c>
      <c r="G134" s="2">
        <v>0</v>
      </c>
      <c r="H134" s="2">
        <v>0</v>
      </c>
      <c r="I134" s="36"/>
      <c r="J134" s="45"/>
      <c r="K134" s="15">
        <v>150</v>
      </c>
      <c r="L134" s="45"/>
      <c r="M134" s="83"/>
    </row>
    <row r="135" spans="1:16" ht="58.5" customHeight="1">
      <c r="A135" s="62"/>
      <c r="B135" s="45"/>
      <c r="C135" s="15" t="s">
        <v>8</v>
      </c>
      <c r="D135" s="2">
        <f>E135+F135+G135+H135</f>
        <v>2058.4</v>
      </c>
      <c r="E135" s="2">
        <v>0</v>
      </c>
      <c r="F135" s="2">
        <v>2058.4</v>
      </c>
      <c r="G135" s="2">
        <v>0</v>
      </c>
      <c r="H135" s="2">
        <v>0</v>
      </c>
      <c r="I135" s="37"/>
      <c r="J135" s="45"/>
      <c r="K135" s="15">
        <v>150</v>
      </c>
      <c r="L135" s="45"/>
      <c r="M135" s="83"/>
    </row>
    <row r="136" spans="1:16" ht="21" customHeight="1">
      <c r="A136" s="84" t="s">
        <v>101</v>
      </c>
      <c r="B136" s="85"/>
      <c r="C136" s="17" t="s">
        <v>12</v>
      </c>
      <c r="D136" s="2">
        <f>E136+F136+G136+H136</f>
        <v>2058.4</v>
      </c>
      <c r="E136" s="2">
        <f t="shared" ref="E136:H138" si="25">E133</f>
        <v>0</v>
      </c>
      <c r="F136" s="2">
        <f t="shared" si="25"/>
        <v>2058.4</v>
      </c>
      <c r="G136" s="2">
        <f t="shared" si="25"/>
        <v>0</v>
      </c>
      <c r="H136" s="2">
        <f t="shared" si="25"/>
        <v>0</v>
      </c>
      <c r="I136" s="69" t="s">
        <v>41</v>
      </c>
      <c r="J136" s="69" t="s">
        <v>41</v>
      </c>
      <c r="K136" s="69" t="s">
        <v>41</v>
      </c>
      <c r="L136" s="69" t="s">
        <v>41</v>
      </c>
      <c r="M136" s="69" t="s">
        <v>41</v>
      </c>
      <c r="O136" s="6"/>
    </row>
    <row r="137" spans="1:16" ht="18.75" customHeight="1">
      <c r="A137" s="86"/>
      <c r="B137" s="87"/>
      <c r="C137" s="17" t="s">
        <v>13</v>
      </c>
      <c r="D137" s="2">
        <f>E137+F137+G137+H137</f>
        <v>2058.4</v>
      </c>
      <c r="E137" s="2">
        <f t="shared" si="25"/>
        <v>0</v>
      </c>
      <c r="F137" s="2">
        <f t="shared" si="25"/>
        <v>2058.4</v>
      </c>
      <c r="G137" s="2">
        <f t="shared" si="25"/>
        <v>0</v>
      </c>
      <c r="H137" s="2">
        <f t="shared" si="25"/>
        <v>0</v>
      </c>
      <c r="I137" s="69"/>
      <c r="J137" s="69"/>
      <c r="K137" s="69"/>
      <c r="L137" s="69"/>
      <c r="M137" s="69"/>
      <c r="O137" s="6"/>
    </row>
    <row r="138" spans="1:16" ht="21" customHeight="1">
      <c r="A138" s="88"/>
      <c r="B138" s="89"/>
      <c r="C138" s="17" t="s">
        <v>34</v>
      </c>
      <c r="D138" s="2">
        <f>E138+F138+G138+H138</f>
        <v>2058.4</v>
      </c>
      <c r="E138" s="2">
        <f t="shared" si="25"/>
        <v>0</v>
      </c>
      <c r="F138" s="2">
        <f t="shared" si="25"/>
        <v>2058.4</v>
      </c>
      <c r="G138" s="2">
        <f t="shared" si="25"/>
        <v>0</v>
      </c>
      <c r="H138" s="2">
        <f t="shared" si="25"/>
        <v>0</v>
      </c>
      <c r="I138" s="69"/>
      <c r="J138" s="69"/>
      <c r="K138" s="69"/>
      <c r="L138" s="69"/>
      <c r="M138" s="69"/>
      <c r="O138" s="6"/>
    </row>
    <row r="139" spans="1:16" ht="18.75" customHeight="1">
      <c r="A139" s="90" t="s">
        <v>22</v>
      </c>
      <c r="B139" s="91"/>
      <c r="C139" s="26" t="s">
        <v>1</v>
      </c>
      <c r="D139" s="27">
        <f>SUM(E139:H139)</f>
        <v>16789.7</v>
      </c>
      <c r="E139" s="27">
        <f>E19+E119+E127+E136</f>
        <v>0</v>
      </c>
      <c r="F139" s="27">
        <f t="shared" ref="F139:H139" si="26">F19+F119+F127+F136</f>
        <v>9586.4</v>
      </c>
      <c r="G139" s="27">
        <f t="shared" si="26"/>
        <v>7203.3</v>
      </c>
      <c r="H139" s="27">
        <f t="shared" si="26"/>
        <v>0</v>
      </c>
      <c r="I139" s="49" t="s">
        <v>41</v>
      </c>
      <c r="J139" s="49" t="s">
        <v>41</v>
      </c>
      <c r="K139" s="49" t="s">
        <v>41</v>
      </c>
      <c r="L139" s="49" t="s">
        <v>41</v>
      </c>
      <c r="M139" s="49" t="s">
        <v>41</v>
      </c>
      <c r="N139" s="20"/>
    </row>
    <row r="140" spans="1:16" ht="18.75" customHeight="1">
      <c r="A140" s="92"/>
      <c r="B140" s="93"/>
      <c r="C140" s="26" t="s">
        <v>2</v>
      </c>
      <c r="D140" s="27">
        <f t="shared" ref="D140:D141" si="27">SUM(E140:H140)</f>
        <v>15957.099999999999</v>
      </c>
      <c r="E140" s="27">
        <f t="shared" ref="E140:H141" si="28">E20+E120+E128+E137</f>
        <v>0</v>
      </c>
      <c r="F140" s="27">
        <f t="shared" si="28"/>
        <v>8453.7999999999993</v>
      </c>
      <c r="G140" s="27">
        <f t="shared" si="28"/>
        <v>7503.3</v>
      </c>
      <c r="H140" s="27">
        <f t="shared" si="28"/>
        <v>0</v>
      </c>
      <c r="I140" s="49"/>
      <c r="J140" s="49"/>
      <c r="K140" s="49"/>
      <c r="L140" s="49"/>
      <c r="M140" s="49"/>
      <c r="N140" s="20"/>
    </row>
    <row r="141" spans="1:16" ht="20.25" customHeight="1">
      <c r="A141" s="94"/>
      <c r="B141" s="95"/>
      <c r="C141" s="26" t="s">
        <v>8</v>
      </c>
      <c r="D141" s="27">
        <f t="shared" si="27"/>
        <v>15957.099999999999</v>
      </c>
      <c r="E141" s="27">
        <f t="shared" si="28"/>
        <v>0</v>
      </c>
      <c r="F141" s="27">
        <f t="shared" si="28"/>
        <v>8453.7999999999993</v>
      </c>
      <c r="G141" s="27">
        <f t="shared" si="28"/>
        <v>7503.3</v>
      </c>
      <c r="H141" s="27">
        <f t="shared" si="28"/>
        <v>0</v>
      </c>
      <c r="I141" s="49"/>
      <c r="J141" s="49"/>
      <c r="K141" s="49"/>
      <c r="L141" s="49"/>
      <c r="M141" s="49"/>
      <c r="N141" s="20"/>
    </row>
    <row r="142" spans="1:16" ht="1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6" ht="15.75">
      <c r="A143" s="81"/>
      <c r="B143" s="81"/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1"/>
      <c r="N143" s="16"/>
      <c r="O143" s="16"/>
      <c r="P143" s="16"/>
    </row>
    <row r="144" spans="1:16" ht="15.75">
      <c r="A144" s="81" t="s">
        <v>130</v>
      </c>
      <c r="B144" s="81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16"/>
      <c r="O144" s="16"/>
      <c r="P144" s="16"/>
    </row>
    <row r="145" spans="1:16" ht="15.75">
      <c r="A145" s="81" t="s">
        <v>57</v>
      </c>
      <c r="B145" s="81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1"/>
      <c r="N145" s="16"/>
      <c r="O145" s="16"/>
      <c r="P145" s="16"/>
    </row>
    <row r="146" spans="1:16" ht="15.75">
      <c r="A146" s="82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16"/>
      <c r="O146" s="16"/>
      <c r="P146" s="16"/>
    </row>
  </sheetData>
  <mergeCells count="275">
    <mergeCell ref="A143:M143"/>
    <mergeCell ref="A144:M144"/>
    <mergeCell ref="A145:M145"/>
    <mergeCell ref="A146:M146"/>
    <mergeCell ref="A130:M130"/>
    <mergeCell ref="A131:A132"/>
    <mergeCell ref="B131:M131"/>
    <mergeCell ref="B132:M132"/>
    <mergeCell ref="A133:A135"/>
    <mergeCell ref="B133:B135"/>
    <mergeCell ref="I133:I135"/>
    <mergeCell ref="J133:J135"/>
    <mergeCell ref="L133:L135"/>
    <mergeCell ref="M133:M135"/>
    <mergeCell ref="A136:B138"/>
    <mergeCell ref="I136:I138"/>
    <mergeCell ref="J136:J138"/>
    <mergeCell ref="K136:K138"/>
    <mergeCell ref="L136:L138"/>
    <mergeCell ref="M136:M138"/>
    <mergeCell ref="A139:B141"/>
    <mergeCell ref="I139:I141"/>
    <mergeCell ref="J139:J141"/>
    <mergeCell ref="K139:K141"/>
    <mergeCell ref="B123:M123"/>
    <mergeCell ref="A124:A126"/>
    <mergeCell ref="B124:B126"/>
    <mergeCell ref="I124:I126"/>
    <mergeCell ref="J124:J126"/>
    <mergeCell ref="L124:L126"/>
    <mergeCell ref="M124:M126"/>
    <mergeCell ref="A127:B129"/>
    <mergeCell ref="I127:I129"/>
    <mergeCell ref="J127:J129"/>
    <mergeCell ref="K127:K129"/>
    <mergeCell ref="L127:L129"/>
    <mergeCell ref="M127:M129"/>
    <mergeCell ref="A113:A115"/>
    <mergeCell ref="B113:B115"/>
    <mergeCell ref="I113:I115"/>
    <mergeCell ref="J113:J115"/>
    <mergeCell ref="L113:L115"/>
    <mergeCell ref="M113:M115"/>
    <mergeCell ref="A116:A118"/>
    <mergeCell ref="B116:B118"/>
    <mergeCell ref="I116:I118"/>
    <mergeCell ref="J116:J118"/>
    <mergeCell ref="L116:L118"/>
    <mergeCell ref="M116:M118"/>
    <mergeCell ref="A107:A109"/>
    <mergeCell ref="B107:B109"/>
    <mergeCell ref="I107:I109"/>
    <mergeCell ref="J107:J109"/>
    <mergeCell ref="L107:L109"/>
    <mergeCell ref="M107:M109"/>
    <mergeCell ref="A110:A112"/>
    <mergeCell ref="B110:B112"/>
    <mergeCell ref="I110:I112"/>
    <mergeCell ref="J110:J112"/>
    <mergeCell ref="L110:L112"/>
    <mergeCell ref="M110:M112"/>
    <mergeCell ref="A101:A103"/>
    <mergeCell ref="B101:B103"/>
    <mergeCell ref="I101:I103"/>
    <mergeCell ref="J101:J103"/>
    <mergeCell ref="L101:L103"/>
    <mergeCell ref="M101:M103"/>
    <mergeCell ref="A104:A106"/>
    <mergeCell ref="B104:B106"/>
    <mergeCell ref="I104:I106"/>
    <mergeCell ref="J104:J106"/>
    <mergeCell ref="L104:L106"/>
    <mergeCell ref="M104:M106"/>
    <mergeCell ref="M89:M91"/>
    <mergeCell ref="A92:A94"/>
    <mergeCell ref="B92:B94"/>
    <mergeCell ref="I92:I94"/>
    <mergeCell ref="J92:J94"/>
    <mergeCell ref="L92:L94"/>
    <mergeCell ref="M92:M94"/>
    <mergeCell ref="A95:A97"/>
    <mergeCell ref="B95:B97"/>
    <mergeCell ref="I95:I97"/>
    <mergeCell ref="J95:J97"/>
    <mergeCell ref="L95:L97"/>
    <mergeCell ref="M95:M97"/>
    <mergeCell ref="I56:I58"/>
    <mergeCell ref="J56:J58"/>
    <mergeCell ref="L56:L58"/>
    <mergeCell ref="M56:M58"/>
    <mergeCell ref="A59:A61"/>
    <mergeCell ref="B59:B61"/>
    <mergeCell ref="I59:I61"/>
    <mergeCell ref="J59:J61"/>
    <mergeCell ref="L59:L61"/>
    <mergeCell ref="M59:M61"/>
    <mergeCell ref="A56:A58"/>
    <mergeCell ref="B56:B58"/>
    <mergeCell ref="I50:I52"/>
    <mergeCell ref="J50:J52"/>
    <mergeCell ref="L50:L52"/>
    <mergeCell ref="M50:M52"/>
    <mergeCell ref="A53:A55"/>
    <mergeCell ref="B53:B55"/>
    <mergeCell ref="I53:I55"/>
    <mergeCell ref="J53:J55"/>
    <mergeCell ref="L53:L55"/>
    <mergeCell ref="M53:M55"/>
    <mergeCell ref="M41:M43"/>
    <mergeCell ref="I44:I46"/>
    <mergeCell ref="J44:J46"/>
    <mergeCell ref="L44:L46"/>
    <mergeCell ref="M44:M46"/>
    <mergeCell ref="A47:A49"/>
    <mergeCell ref="B47:B49"/>
    <mergeCell ref="I47:I49"/>
    <mergeCell ref="J47:J49"/>
    <mergeCell ref="L47:L49"/>
    <mergeCell ref="M47:M49"/>
    <mergeCell ref="A28:M28"/>
    <mergeCell ref="A29:A31"/>
    <mergeCell ref="B29:B31"/>
    <mergeCell ref="I29:I31"/>
    <mergeCell ref="J29:J31"/>
    <mergeCell ref="K29:K31"/>
    <mergeCell ref="L29:L31"/>
    <mergeCell ref="M29:M31"/>
    <mergeCell ref="A32:A34"/>
    <mergeCell ref="B32:B34"/>
    <mergeCell ref="I32:I34"/>
    <mergeCell ref="J32:J34"/>
    <mergeCell ref="K32:K34"/>
    <mergeCell ref="L32:L34"/>
    <mergeCell ref="M32:M34"/>
    <mergeCell ref="A23:A24"/>
    <mergeCell ref="B23:M23"/>
    <mergeCell ref="B24:M24"/>
    <mergeCell ref="A25:A27"/>
    <mergeCell ref="B25:B27"/>
    <mergeCell ref="I25:I27"/>
    <mergeCell ref="J25:J27"/>
    <mergeCell ref="L25:L27"/>
    <mergeCell ref="M25:M27"/>
    <mergeCell ref="A16:A18"/>
    <mergeCell ref="B16:B18"/>
    <mergeCell ref="A19:B21"/>
    <mergeCell ref="I19:I21"/>
    <mergeCell ref="J19:J21"/>
    <mergeCell ref="K19:K21"/>
    <mergeCell ref="L19:L21"/>
    <mergeCell ref="M19:M21"/>
    <mergeCell ref="A22:M22"/>
    <mergeCell ref="A3:M3"/>
    <mergeCell ref="A4:M4"/>
    <mergeCell ref="A6:A8"/>
    <mergeCell ref="B6:B8"/>
    <mergeCell ref="C6:C8"/>
    <mergeCell ref="D6:H6"/>
    <mergeCell ref="J6:J8"/>
    <mergeCell ref="K6:K8"/>
    <mergeCell ref="L6:L8"/>
    <mergeCell ref="M6:M8"/>
    <mergeCell ref="D7:D8"/>
    <mergeCell ref="E7:H7"/>
    <mergeCell ref="L139:L141"/>
    <mergeCell ref="M139:M141"/>
    <mergeCell ref="A10:M10"/>
    <mergeCell ref="A11:A12"/>
    <mergeCell ref="B11:M11"/>
    <mergeCell ref="B12:M12"/>
    <mergeCell ref="A13:A15"/>
    <mergeCell ref="B13:B15"/>
    <mergeCell ref="I13:I18"/>
    <mergeCell ref="J13:J18"/>
    <mergeCell ref="K13:K18"/>
    <mergeCell ref="L13:L18"/>
    <mergeCell ref="M13:M18"/>
    <mergeCell ref="A119:B121"/>
    <mergeCell ref="I119:I121"/>
    <mergeCell ref="J119:J121"/>
    <mergeCell ref="K119:K121"/>
    <mergeCell ref="L119:L121"/>
    <mergeCell ref="M119:M121"/>
    <mergeCell ref="B122:M122"/>
    <mergeCell ref="A44:A46"/>
    <mergeCell ref="B44:B46"/>
    <mergeCell ref="A50:A52"/>
    <mergeCell ref="B50:B52"/>
    <mergeCell ref="L35:L37"/>
    <mergeCell ref="M35:M37"/>
    <mergeCell ref="A38:A40"/>
    <mergeCell ref="B38:B40"/>
    <mergeCell ref="I38:I40"/>
    <mergeCell ref="I62:I64"/>
    <mergeCell ref="J62:J64"/>
    <mergeCell ref="K62:K64"/>
    <mergeCell ref="L62:L64"/>
    <mergeCell ref="M62:M64"/>
    <mergeCell ref="A62:A64"/>
    <mergeCell ref="B62:B64"/>
    <mergeCell ref="A35:A37"/>
    <mergeCell ref="B35:B37"/>
    <mergeCell ref="I35:I37"/>
    <mergeCell ref="J35:J37"/>
    <mergeCell ref="J38:J40"/>
    <mergeCell ref="L38:L40"/>
    <mergeCell ref="M38:M40"/>
    <mergeCell ref="A41:A43"/>
    <mergeCell ref="B41:B43"/>
    <mergeCell ref="I41:I43"/>
    <mergeCell ref="J41:J43"/>
    <mergeCell ref="L41:L43"/>
    <mergeCell ref="K65:K67"/>
    <mergeCell ref="L65:L67"/>
    <mergeCell ref="M65:M67"/>
    <mergeCell ref="I68:I70"/>
    <mergeCell ref="B68:B70"/>
    <mergeCell ref="J68:J70"/>
    <mergeCell ref="L68:L70"/>
    <mergeCell ref="M68:M70"/>
    <mergeCell ref="A71:A73"/>
    <mergeCell ref="B71:B73"/>
    <mergeCell ref="I71:I73"/>
    <mergeCell ref="J71:J73"/>
    <mergeCell ref="L71:L73"/>
    <mergeCell ref="M71:M73"/>
    <mergeCell ref="A65:A67"/>
    <mergeCell ref="B65:B67"/>
    <mergeCell ref="A68:A70"/>
    <mergeCell ref="I65:I67"/>
    <mergeCell ref="J65:J67"/>
    <mergeCell ref="L80:L82"/>
    <mergeCell ref="M80:M82"/>
    <mergeCell ref="A83:A85"/>
    <mergeCell ref="B83:B85"/>
    <mergeCell ref="I83:I85"/>
    <mergeCell ref="J83:J85"/>
    <mergeCell ref="L83:L85"/>
    <mergeCell ref="M83:M85"/>
    <mergeCell ref="A74:A76"/>
    <mergeCell ref="B74:B76"/>
    <mergeCell ref="I74:I76"/>
    <mergeCell ref="J74:J76"/>
    <mergeCell ref="L74:L76"/>
    <mergeCell ref="M74:M76"/>
    <mergeCell ref="A77:A79"/>
    <mergeCell ref="B77:B79"/>
    <mergeCell ref="I77:I79"/>
    <mergeCell ref="J77:J79"/>
    <mergeCell ref="L77:L79"/>
    <mergeCell ref="M77:M79"/>
    <mergeCell ref="A98:A100"/>
    <mergeCell ref="B98:B100"/>
    <mergeCell ref="I98:I100"/>
    <mergeCell ref="J98:J100"/>
    <mergeCell ref="L98:L100"/>
    <mergeCell ref="M98:M100"/>
    <mergeCell ref="K1:M1"/>
    <mergeCell ref="A86:A88"/>
    <mergeCell ref="B86:B88"/>
    <mergeCell ref="I86:I88"/>
    <mergeCell ref="J86:J88"/>
    <mergeCell ref="K86:K88"/>
    <mergeCell ref="L86:L88"/>
    <mergeCell ref="M86:M88"/>
    <mergeCell ref="A89:A91"/>
    <mergeCell ref="B89:B91"/>
    <mergeCell ref="I89:I91"/>
    <mergeCell ref="J89:J91"/>
    <mergeCell ref="K89:K91"/>
    <mergeCell ref="L89:L91"/>
    <mergeCell ref="A80:A82"/>
    <mergeCell ref="B80:B82"/>
    <mergeCell ref="I80:I82"/>
    <mergeCell ref="J80:J82"/>
  </mergeCells>
  <printOptions horizontalCentered="1"/>
  <pageMargins left="0.78740157480314965" right="0.39370078740157483" top="1.1811023622047245" bottom="0.78740157480314965" header="0.98425196850393704" footer="0.31496062992125984"/>
  <pageSetup paperSize="9" scale="75" fitToHeight="0" orientation="landscape" horizontalDpi="1200" verticalDpi="1200" r:id="rId1"/>
  <headerFooter differentFirst="1">
    <oddHeader>&amp;C&amp;P</oddHeader>
  </headerFooter>
  <rowBreaks count="13" manualBreakCount="13">
    <brk id="21" max="16383" man="1"/>
    <brk id="28" max="16383" man="1"/>
    <brk id="40" max="12" man="1"/>
    <brk id="49" max="12" man="1"/>
    <brk id="58" max="16383" man="1"/>
    <brk id="70" max="12" man="1"/>
    <brk id="79" max="12" man="1"/>
    <brk id="88" max="16383" man="1"/>
    <brk id="97" max="16383" man="1"/>
    <brk id="103" max="16383" man="1"/>
    <brk id="112" max="12" man="1"/>
    <brk id="121" max="12" man="1"/>
    <brk id="13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Процессная часть</vt:lpstr>
      <vt:lpstr>Лист1</vt:lpstr>
      <vt:lpstr>'Процессная часть'!Заголовки_для_печати</vt:lpstr>
      <vt:lpstr>'Процессная часть'!Область_печати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Matyashova</dc:creator>
  <cp:lastModifiedBy>User-22-12</cp:lastModifiedBy>
  <cp:lastPrinted>2025-07-31T06:37:09Z</cp:lastPrinted>
  <dcterms:created xsi:type="dcterms:W3CDTF">2024-05-07T12:52:59Z</dcterms:created>
  <dcterms:modified xsi:type="dcterms:W3CDTF">2025-08-13T11:48:29Z</dcterms:modified>
</cp:coreProperties>
</file>