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195" tabRatio="500"/>
  </bookViews>
  <sheets>
    <sheet name="Лист1" sheetId="1" r:id="rId1"/>
  </sheets>
  <definedNames>
    <definedName name="_xlnm._FilterDatabase" localSheetId="0">Лист1!$A$4:$K$351</definedName>
    <definedName name="_xlnm.Print_Titles" localSheetId="0">Лист1!$5:$6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40" i="1"/>
  <c r="G340"/>
  <c r="F340"/>
  <c r="H339"/>
  <c r="G339"/>
  <c r="F339"/>
  <c r="H338"/>
  <c r="G338"/>
  <c r="F338"/>
  <c r="H337"/>
  <c r="G337"/>
  <c r="F337"/>
  <c r="H336"/>
  <c r="G336"/>
  <c r="F336"/>
  <c r="H335"/>
  <c r="G335"/>
  <c r="F335"/>
  <c r="H334"/>
  <c r="G334"/>
  <c r="E334" s="1"/>
  <c r="F334"/>
  <c r="H333"/>
  <c r="G333"/>
  <c r="F333"/>
  <c r="F330" s="1"/>
  <c r="H332"/>
  <c r="G332"/>
  <c r="F332"/>
  <c r="H331"/>
  <c r="G331"/>
  <c r="F331"/>
  <c r="I330"/>
  <c r="H330"/>
  <c r="E329"/>
  <c r="E328"/>
  <c r="E327"/>
  <c r="E326"/>
  <c r="E325"/>
  <c r="E324"/>
  <c r="E323"/>
  <c r="E322"/>
  <c r="E321"/>
  <c r="E320"/>
  <c r="I319"/>
  <c r="H319"/>
  <c r="G319"/>
  <c r="F319"/>
  <c r="E318"/>
  <c r="E317"/>
  <c r="E316"/>
  <c r="E315"/>
  <c r="E314"/>
  <c r="E313"/>
  <c r="E312"/>
  <c r="E311"/>
  <c r="E310"/>
  <c r="E309"/>
  <c r="I308"/>
  <c r="H308"/>
  <c r="G308"/>
  <c r="F308"/>
  <c r="E307"/>
  <c r="E306"/>
  <c r="E305"/>
  <c r="E304"/>
  <c r="E303"/>
  <c r="E302"/>
  <c r="E301"/>
  <c r="E297" s="1"/>
  <c r="E300"/>
  <c r="E299"/>
  <c r="E298"/>
  <c r="I297"/>
  <c r="H297"/>
  <c r="G297"/>
  <c r="F297"/>
  <c r="I296"/>
  <c r="H296"/>
  <c r="G296"/>
  <c r="F296"/>
  <c r="I295"/>
  <c r="H295"/>
  <c r="G295"/>
  <c r="F295"/>
  <c r="I294"/>
  <c r="H294"/>
  <c r="G294"/>
  <c r="F294"/>
  <c r="I293"/>
  <c r="H293"/>
  <c r="G293"/>
  <c r="F293"/>
  <c r="I292"/>
  <c r="H292"/>
  <c r="G292"/>
  <c r="F292"/>
  <c r="I291"/>
  <c r="H291"/>
  <c r="G291"/>
  <c r="F291"/>
  <c r="I290"/>
  <c r="H290"/>
  <c r="G290"/>
  <c r="F290"/>
  <c r="E290"/>
  <c r="I289"/>
  <c r="H289"/>
  <c r="G289"/>
  <c r="F289"/>
  <c r="E289" s="1"/>
  <c r="I288"/>
  <c r="H288"/>
  <c r="G288"/>
  <c r="F288"/>
  <c r="I287"/>
  <c r="H287"/>
  <c r="H286" s="1"/>
  <c r="G287"/>
  <c r="E287" s="1"/>
  <c r="F287"/>
  <c r="E285"/>
  <c r="E284"/>
  <c r="E283"/>
  <c r="E282"/>
  <c r="E281"/>
  <c r="E280"/>
  <c r="E279"/>
  <c r="E278"/>
  <c r="E277"/>
  <c r="E276"/>
  <c r="I275"/>
  <c r="H275"/>
  <c r="G275"/>
  <c r="F275"/>
  <c r="H274"/>
  <c r="G274"/>
  <c r="F274"/>
  <c r="H273"/>
  <c r="G273"/>
  <c r="F273"/>
  <c r="G272"/>
  <c r="F272"/>
  <c r="H271"/>
  <c r="G271"/>
  <c r="F271"/>
  <c r="H270"/>
  <c r="G270"/>
  <c r="F270"/>
  <c r="H269"/>
  <c r="G269"/>
  <c r="E269" s="1"/>
  <c r="F269"/>
  <c r="H268"/>
  <c r="G268"/>
  <c r="F268"/>
  <c r="H267"/>
  <c r="G267"/>
  <c r="F267"/>
  <c r="H266"/>
  <c r="G266"/>
  <c r="F266"/>
  <c r="H265"/>
  <c r="G265"/>
  <c r="E265" s="1"/>
  <c r="F265"/>
  <c r="I264"/>
  <c r="E263"/>
  <c r="E262"/>
  <c r="E261"/>
  <c r="E260"/>
  <c r="E259"/>
  <c r="E258"/>
  <c r="E257"/>
  <c r="E256"/>
  <c r="E255"/>
  <c r="E254"/>
  <c r="I253"/>
  <c r="H253"/>
  <c r="G253"/>
  <c r="F253"/>
  <c r="E252"/>
  <c r="E251"/>
  <c r="H250"/>
  <c r="E250"/>
  <c r="E249"/>
  <c r="E248"/>
  <c r="E247"/>
  <c r="E246"/>
  <c r="E245"/>
  <c r="E244"/>
  <c r="E243"/>
  <c r="I242"/>
  <c r="H242"/>
  <c r="G242"/>
  <c r="F242"/>
  <c r="E241"/>
  <c r="E240"/>
  <c r="E239"/>
  <c r="E238"/>
  <c r="E237"/>
  <c r="E236"/>
  <c r="E235"/>
  <c r="E234"/>
  <c r="E233"/>
  <c r="E232"/>
  <c r="I231"/>
  <c r="H231"/>
  <c r="G231"/>
  <c r="F231"/>
  <c r="E230"/>
  <c r="E229"/>
  <c r="H228"/>
  <c r="H272" s="1"/>
  <c r="H264" s="1"/>
  <c r="E227"/>
  <c r="E226"/>
  <c r="E225"/>
  <c r="E224"/>
  <c r="E223"/>
  <c r="E222"/>
  <c r="E221"/>
  <c r="I220"/>
  <c r="G220"/>
  <c r="F220"/>
  <c r="I219"/>
  <c r="H219"/>
  <c r="G219"/>
  <c r="F219"/>
  <c r="I218"/>
  <c r="H218"/>
  <c r="E218" s="1"/>
  <c r="G218"/>
  <c r="F218"/>
  <c r="I217"/>
  <c r="H217"/>
  <c r="G217"/>
  <c r="F217"/>
  <c r="E217" s="1"/>
  <c r="I216"/>
  <c r="H216"/>
  <c r="G216"/>
  <c r="F216"/>
  <c r="I215"/>
  <c r="H215"/>
  <c r="G215"/>
  <c r="F215"/>
  <c r="I214"/>
  <c r="H214"/>
  <c r="G214"/>
  <c r="F214"/>
  <c r="I213"/>
  <c r="E213" s="1"/>
  <c r="H213"/>
  <c r="G213"/>
  <c r="F213"/>
  <c r="I212"/>
  <c r="H212"/>
  <c r="G212"/>
  <c r="F212"/>
  <c r="I211"/>
  <c r="H211"/>
  <c r="G211"/>
  <c r="F211"/>
  <c r="I210"/>
  <c r="H210"/>
  <c r="G210"/>
  <c r="F210"/>
  <c r="E210"/>
  <c r="E208"/>
  <c r="E207"/>
  <c r="E206"/>
  <c r="E205"/>
  <c r="E204"/>
  <c r="E203"/>
  <c r="E202"/>
  <c r="E201"/>
  <c r="E200"/>
  <c r="E199"/>
  <c r="I198"/>
  <c r="H198"/>
  <c r="G198"/>
  <c r="F198"/>
  <c r="E197"/>
  <c r="E196"/>
  <c r="E195"/>
  <c r="E194"/>
  <c r="E193"/>
  <c r="E192"/>
  <c r="E191"/>
  <c r="E190"/>
  <c r="E189"/>
  <c r="E188"/>
  <c r="I187"/>
  <c r="H187"/>
  <c r="G187"/>
  <c r="F187"/>
  <c r="E186"/>
  <c r="E185"/>
  <c r="H184"/>
  <c r="E184"/>
  <c r="E176" s="1"/>
  <c r="I176"/>
  <c r="H176"/>
  <c r="G176"/>
  <c r="F176"/>
  <c r="E175"/>
  <c r="E174"/>
  <c r="E173"/>
  <c r="E171"/>
  <c r="E170"/>
  <c r="E169"/>
  <c r="E168"/>
  <c r="E167"/>
  <c r="E166"/>
  <c r="I165"/>
  <c r="H165"/>
  <c r="G165"/>
  <c r="F165"/>
  <c r="E164"/>
  <c r="E163"/>
  <c r="E162"/>
  <c r="E161"/>
  <c r="E160"/>
  <c r="E159"/>
  <c r="E158"/>
  <c r="E154" s="1"/>
  <c r="E157"/>
  <c r="E156"/>
  <c r="E155"/>
  <c r="I154"/>
  <c r="H154"/>
  <c r="G154"/>
  <c r="F154"/>
  <c r="E153"/>
  <c r="E152"/>
  <c r="E151"/>
  <c r="E150"/>
  <c r="E149"/>
  <c r="E148"/>
  <c r="E147"/>
  <c r="E146"/>
  <c r="E145"/>
  <c r="E144"/>
  <c r="I143"/>
  <c r="H143"/>
  <c r="G143"/>
  <c r="F143"/>
  <c r="I142"/>
  <c r="H142"/>
  <c r="G142"/>
  <c r="F142"/>
  <c r="I141"/>
  <c r="H141"/>
  <c r="G141"/>
  <c r="G350" s="1"/>
  <c r="F141"/>
  <c r="F350" s="1"/>
  <c r="I140"/>
  <c r="H140"/>
  <c r="G140"/>
  <c r="G349" s="1"/>
  <c r="F140"/>
  <c r="I139"/>
  <c r="H139"/>
  <c r="G139"/>
  <c r="F139"/>
  <c r="E139" s="1"/>
  <c r="I138"/>
  <c r="H138"/>
  <c r="G138"/>
  <c r="E138" s="1"/>
  <c r="F138"/>
  <c r="I137"/>
  <c r="H137"/>
  <c r="G137"/>
  <c r="F137"/>
  <c r="I136"/>
  <c r="H136"/>
  <c r="G136"/>
  <c r="F136"/>
  <c r="I135"/>
  <c r="I344" s="1"/>
  <c r="H135"/>
  <c r="G135"/>
  <c r="F135"/>
  <c r="I134"/>
  <c r="I343" s="1"/>
  <c r="H134"/>
  <c r="G134"/>
  <c r="F134"/>
  <c r="E134"/>
  <c r="I133"/>
  <c r="H133"/>
  <c r="G133"/>
  <c r="F133"/>
  <c r="E133" s="1"/>
  <c r="E131"/>
  <c r="E130"/>
  <c r="E129"/>
  <c r="E128"/>
  <c r="E127"/>
  <c r="E126"/>
  <c r="E125"/>
  <c r="E124"/>
  <c r="E123"/>
  <c r="E122"/>
  <c r="I121"/>
  <c r="H121"/>
  <c r="G121"/>
  <c r="F121"/>
  <c r="E120"/>
  <c r="E119"/>
  <c r="E118"/>
  <c r="E117"/>
  <c r="E116"/>
  <c r="E115"/>
  <c r="E114"/>
  <c r="E113"/>
  <c r="E112"/>
  <c r="E111"/>
  <c r="E110" s="1"/>
  <c r="I110"/>
  <c r="H110"/>
  <c r="G110"/>
  <c r="F110"/>
  <c r="E109"/>
  <c r="E108"/>
  <c r="E107"/>
  <c r="E106"/>
  <c r="E105"/>
  <c r="E104"/>
  <c r="E103"/>
  <c r="E102"/>
  <c r="E101"/>
  <c r="E100"/>
  <c r="I99"/>
  <c r="H99"/>
  <c r="G99"/>
  <c r="F99"/>
  <c r="E98"/>
  <c r="E97"/>
  <c r="E96"/>
  <c r="E95"/>
  <c r="E94"/>
  <c r="E93"/>
  <c r="E92"/>
  <c r="E91"/>
  <c r="E90"/>
  <c r="E88" s="1"/>
  <c r="E89"/>
  <c r="I88"/>
  <c r="H88"/>
  <c r="G88"/>
  <c r="F88"/>
  <c r="E87"/>
  <c r="E86"/>
  <c r="E85"/>
  <c r="E84"/>
  <c r="E83"/>
  <c r="E82"/>
  <c r="E81"/>
  <c r="E80"/>
  <c r="E79"/>
  <c r="E78"/>
  <c r="I77"/>
  <c r="H77"/>
  <c r="G77"/>
  <c r="F77"/>
  <c r="I75"/>
  <c r="I351" s="1"/>
  <c r="H75"/>
  <c r="G75"/>
  <c r="F75"/>
  <c r="F351" s="1"/>
  <c r="I74"/>
  <c r="I350" s="1"/>
  <c r="H74"/>
  <c r="G74"/>
  <c r="F74"/>
  <c r="I73"/>
  <c r="H73"/>
  <c r="G73"/>
  <c r="F73"/>
  <c r="F349" s="1"/>
  <c r="I72"/>
  <c r="H72"/>
  <c r="H348" s="1"/>
  <c r="G72"/>
  <c r="G348" s="1"/>
  <c r="F72"/>
  <c r="I71"/>
  <c r="H71"/>
  <c r="G71"/>
  <c r="E71" s="1"/>
  <c r="F71"/>
  <c r="I70"/>
  <c r="H70"/>
  <c r="G70"/>
  <c r="F70"/>
  <c r="F346" s="1"/>
  <c r="I69"/>
  <c r="H69"/>
  <c r="G69"/>
  <c r="G345" s="1"/>
  <c r="F69"/>
  <c r="E69" s="1"/>
  <c r="I68"/>
  <c r="H68"/>
  <c r="G68"/>
  <c r="G344" s="1"/>
  <c r="F68"/>
  <c r="I67"/>
  <c r="H67"/>
  <c r="H343" s="1"/>
  <c r="G67"/>
  <c r="F67"/>
  <c r="I66"/>
  <c r="I342" s="1"/>
  <c r="H66"/>
  <c r="G66"/>
  <c r="F66"/>
  <c r="I65"/>
  <c r="E64"/>
  <c r="E63"/>
  <c r="E62"/>
  <c r="E61"/>
  <c r="E60"/>
  <c r="E59"/>
  <c r="E58"/>
  <c r="E57"/>
  <c r="E54" s="1"/>
  <c r="E56"/>
  <c r="E55"/>
  <c r="I54"/>
  <c r="H54"/>
  <c r="G54"/>
  <c r="F54"/>
  <c r="E53"/>
  <c r="E52"/>
  <c r="E51"/>
  <c r="E50"/>
  <c r="E49"/>
  <c r="E48"/>
  <c r="E47"/>
  <c r="E46"/>
  <c r="E45"/>
  <c r="E44"/>
  <c r="I43"/>
  <c r="H43"/>
  <c r="G43"/>
  <c r="F43"/>
  <c r="E42"/>
  <c r="E41"/>
  <c r="E40"/>
  <c r="E39"/>
  <c r="E38"/>
  <c r="E37"/>
  <c r="E36"/>
  <c r="E35"/>
  <c r="E34"/>
  <c r="E33"/>
  <c r="I32"/>
  <c r="H32"/>
  <c r="G32"/>
  <c r="F32"/>
  <c r="E31"/>
  <c r="E30"/>
  <c r="E29"/>
  <c r="E28"/>
  <c r="E27"/>
  <c r="E26"/>
  <c r="E25"/>
  <c r="E24"/>
  <c r="E23"/>
  <c r="E22"/>
  <c r="E21" s="1"/>
  <c r="I21"/>
  <c r="H21"/>
  <c r="G21"/>
  <c r="F21"/>
  <c r="E20"/>
  <c r="E19"/>
  <c r="E18"/>
  <c r="E17"/>
  <c r="E16"/>
  <c r="E15"/>
  <c r="E14"/>
  <c r="E13"/>
  <c r="E10" s="1"/>
  <c r="E12"/>
  <c r="E11"/>
  <c r="I10"/>
  <c r="H10"/>
  <c r="G10"/>
  <c r="F10"/>
  <c r="B7"/>
  <c r="C7" s="1"/>
  <c r="D7" s="1"/>
  <c r="E7" s="1"/>
  <c r="F7" s="1"/>
  <c r="G7" s="1"/>
  <c r="H7" s="1"/>
  <c r="I7" s="1"/>
  <c r="J7" s="1"/>
  <c r="K7" s="1"/>
  <c r="I348" l="1"/>
  <c r="I349"/>
  <c r="H351"/>
  <c r="E351" s="1"/>
  <c r="E165"/>
  <c r="E214"/>
  <c r="F264"/>
  <c r="E288"/>
  <c r="E294"/>
  <c r="E338"/>
  <c r="E32"/>
  <c r="G65"/>
  <c r="F343"/>
  <c r="F344"/>
  <c r="I345"/>
  <c r="E345" s="1"/>
  <c r="I346"/>
  <c r="I347"/>
  <c r="E75"/>
  <c r="E121"/>
  <c r="H132"/>
  <c r="E136"/>
  <c r="F347"/>
  <c r="E142"/>
  <c r="E198"/>
  <c r="G209"/>
  <c r="E215"/>
  <c r="E242"/>
  <c r="E270"/>
  <c r="E271"/>
  <c r="E273"/>
  <c r="E274"/>
  <c r="G346"/>
  <c r="E295"/>
  <c r="E335"/>
  <c r="E336"/>
  <c r="E340"/>
  <c r="G351"/>
  <c r="E74"/>
  <c r="E66"/>
  <c r="G343"/>
  <c r="F345"/>
  <c r="F348"/>
  <c r="E348" s="1"/>
  <c r="E73"/>
  <c r="H350"/>
  <c r="E350" s="1"/>
  <c r="I132"/>
  <c r="E135"/>
  <c r="E132" s="1"/>
  <c r="E141"/>
  <c r="H209"/>
  <c r="E219"/>
  <c r="E231"/>
  <c r="E266"/>
  <c r="F286"/>
  <c r="I286"/>
  <c r="E308"/>
  <c r="G330"/>
  <c r="E339"/>
  <c r="E43"/>
  <c r="F65"/>
  <c r="E67"/>
  <c r="H345"/>
  <c r="H346"/>
  <c r="H347"/>
  <c r="E77"/>
  <c r="E99"/>
  <c r="G132"/>
  <c r="E137"/>
  <c r="E143"/>
  <c r="E187"/>
  <c r="E211"/>
  <c r="E212"/>
  <c r="E209" s="1"/>
  <c r="E216"/>
  <c r="E253"/>
  <c r="E267"/>
  <c r="E268"/>
  <c r="E275"/>
  <c r="E291"/>
  <c r="E292"/>
  <c r="E296"/>
  <c r="E319"/>
  <c r="E332"/>
  <c r="E333"/>
  <c r="E337"/>
  <c r="H349"/>
  <c r="E349" s="1"/>
  <c r="E346"/>
  <c r="E272"/>
  <c r="H344"/>
  <c r="G342"/>
  <c r="E331"/>
  <c r="H342"/>
  <c r="G347"/>
  <c r="E72"/>
  <c r="F132"/>
  <c r="E228"/>
  <c r="E220" s="1"/>
  <c r="F342"/>
  <c r="E293"/>
  <c r="E286" s="1"/>
  <c r="E140"/>
  <c r="H220"/>
  <c r="I209"/>
  <c r="E70"/>
  <c r="H65"/>
  <c r="E68"/>
  <c r="G264"/>
  <c r="G286"/>
  <c r="F209"/>
  <c r="E330" l="1"/>
  <c r="I341"/>
  <c r="E65"/>
  <c r="H341"/>
  <c r="E264"/>
  <c r="E347"/>
  <c r="E344"/>
  <c r="E343"/>
  <c r="E342"/>
  <c r="E341" s="1"/>
  <c r="F341"/>
  <c r="G341"/>
</calcChain>
</file>

<file path=xl/sharedStrings.xml><?xml version="1.0" encoding="utf-8"?>
<sst xmlns="http://schemas.openxmlformats.org/spreadsheetml/2006/main" count="148" uniqueCount="111">
  <si>
    <t xml:space="preserve">Перечень мероприятий подпрограммы 
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Кавказский район» 
</t>
  </si>
  <si>
    <t>№ п/п</t>
  </si>
  <si>
    <t>Наименование мероприятия</t>
  </si>
  <si>
    <t>Статус</t>
  </si>
  <si>
    <t>Годы реализации</t>
  </si>
  <si>
    <t>Объем финансирования, всего (тыс. руб.)</t>
  </si>
  <si>
    <t>в том числе по источникам финансирования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</si>
  <si>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</si>
  <si>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</si>
  <si>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федеральный бюджет</t>
  </si>
  <si>
    <t>краевой бюджет</t>
  </si>
  <si>
    <t>местный бюджет</t>
  </si>
  <si>
    <t>внебюджетные источник</t>
  </si>
  <si>
    <t>Цель:  профилактика террористических и экстремистских проявлений на территории Кавказского района края в рамках реализации государственной политики в области противодействия терроризму и экстремизму, совершенствования системы муниципального управления в кризисных ситуациях в Кавказском  районе, совершенствование системы обеспечения безопасности населения Кавказского района</t>
  </si>
  <si>
    <t>1</t>
  </si>
  <si>
    <t>Задача:  информационно-пропагандистское сопровождение антитеррористической деятельности на территории Кавказского района,  повышение эффективности мер противодействия терроризму,   проявлениям политического, этнического и религиозного экстремизма</t>
  </si>
  <si>
    <t>1.1</t>
  </si>
  <si>
    <r>
      <rPr>
        <b/>
        <u/>
        <sz val="16"/>
        <rFont val="Times New Roman"/>
        <family val="1"/>
        <charset val="204"/>
      </rPr>
      <t xml:space="preserve">Мероприятие №1.1
</t>
    </r>
    <r>
      <rPr>
        <sz val="12"/>
        <rFont val="Times New Roman"/>
        <family val="1"/>
        <charset val="204"/>
      </rPr>
      <t xml:space="preserve">Изготовление агитационного материала по профилактике терроризма и экстремизма
</t>
    </r>
  </si>
  <si>
    <t xml:space="preserve">всего </t>
  </si>
  <si>
    <t xml:space="preserve">Повышение уровня информационно-пропагандистского сопровождения антитеррористической 
деятельности
</t>
  </si>
  <si>
    <t>отдел моло-дежной поли-тики</t>
  </si>
  <si>
    <t>1.2</t>
  </si>
  <si>
    <r>
      <rPr>
        <b/>
        <u/>
        <sz val="16"/>
        <rFont val="Times New Roman"/>
        <family val="1"/>
        <charset val="204"/>
      </rPr>
      <t xml:space="preserve">Мероприятие №1.2
</t>
    </r>
    <r>
      <rPr>
        <sz val="12"/>
        <rFont val="Times New Roman"/>
        <family val="1"/>
        <charset val="204"/>
      </rPr>
      <t xml:space="preserve">Проведение студенческой конференции «Профилактика терроризма и экстремизма в молодежной среде»
</t>
    </r>
  </si>
  <si>
    <t>1.3</t>
  </si>
  <si>
    <r>
      <rPr>
        <b/>
        <u/>
        <sz val="16"/>
        <rFont val="Times New Roman"/>
        <family val="1"/>
        <charset val="204"/>
      </rPr>
      <t xml:space="preserve">Мероприятие № 1.3
</t>
    </r>
    <r>
      <rPr>
        <sz val="12"/>
        <rFont val="Times New Roman"/>
        <family val="1"/>
        <charset val="204"/>
      </rPr>
      <t xml:space="preserve">Проведение выездного обучающего семинара с представителями молодежного актива по вопросу профилактики терроризма и экстремизма в молодежной среде
</t>
    </r>
  </si>
  <si>
    <t>1.4</t>
  </si>
  <si>
    <r>
      <rPr>
        <b/>
        <u/>
        <sz val="16"/>
        <rFont val="Times New Roman"/>
        <family val="1"/>
        <charset val="204"/>
      </rPr>
      <t xml:space="preserve">Мероприятие № 1.4
</t>
    </r>
    <r>
      <rPr>
        <sz val="12"/>
        <rFont val="Times New Roman"/>
        <family val="1"/>
        <charset val="204"/>
      </rPr>
      <t xml:space="preserve">Проведение районного конкурса на создание видеороликов и плакатов в рамках профилактики экстремистской и террористической деятельности
</t>
    </r>
  </si>
  <si>
    <t>1.5</t>
  </si>
  <si>
    <r>
      <rPr>
        <b/>
        <u/>
        <sz val="16"/>
        <rFont val="Times New Roman"/>
        <family val="1"/>
        <charset val="204"/>
      </rPr>
      <t xml:space="preserve">Мероприятие № 1.5
</t>
    </r>
    <r>
      <rPr>
        <sz val="12"/>
        <rFont val="Times New Roman"/>
        <family val="1"/>
        <charset val="204"/>
      </rPr>
      <t xml:space="preserve">Проведение конкурса уголков антитеррористической направленности и конкурса уголков по выявлению запрещенного интернет-контента в целях профилактики террористической и экстремистской деятельности
</t>
    </r>
  </si>
  <si>
    <t>Итого по отделу молодежной политики</t>
  </si>
  <si>
    <t>2</t>
  </si>
  <si>
    <t>Задача: повышение инженерно-технической защищенности образовательных учреждений, учреждений культуры, учреждений подведомственных отделу по физической культуре и спорту, отделу здравоохранения муниципального образования  Кавказский район, организация доступа на территорию учреждений</t>
  </si>
  <si>
    <t>2.1</t>
  </si>
  <si>
    <r>
      <rPr>
        <b/>
        <u/>
        <sz val="16"/>
        <rFont val="Times New Roman"/>
        <family val="1"/>
        <charset val="204"/>
      </rPr>
      <t xml:space="preserve">Мероприятие № 2.1
</t>
    </r>
    <r>
      <rPr>
        <sz val="12"/>
        <rFont val="Times New Roman"/>
        <family val="1"/>
        <charset val="204"/>
      </rPr>
      <t>Участие в профилактике терроризма в части обеспечения инженерно-технической защищенности в муниципальных образовательных организациях</t>
    </r>
  </si>
  <si>
    <t xml:space="preserve">управление образования,
учреждения образования
</t>
  </si>
  <si>
    <t>Ремонт ограждения в СОШ №8, д/с №5</t>
  </si>
  <si>
    <t>Ремонт ограждения в СОШ № 5,19, д/с № 28</t>
  </si>
  <si>
    <t>Ремонт ограждения в СОШ № 2,12,20,21</t>
  </si>
  <si>
    <t>Ремонт ограждения в  д/с № 5,7,28</t>
  </si>
  <si>
    <t>Установка турникетов в СОШ № 7,14,17, лицей №3</t>
  </si>
  <si>
    <t>Ремонт ограждения в  д/с № 30</t>
  </si>
  <si>
    <t>-</t>
  </si>
  <si>
    <t>2.2</t>
  </si>
  <si>
    <r>
      <rPr>
        <b/>
        <u/>
        <sz val="16"/>
        <rFont val="Times New Roman"/>
        <family val="1"/>
        <charset val="204"/>
      </rPr>
      <t xml:space="preserve">Мероприятие № 2.2
</t>
    </r>
    <r>
      <rPr>
        <sz val="12"/>
        <rFont val="Times New Roman"/>
        <family val="1"/>
        <charset val="204"/>
      </rPr>
      <t xml:space="preserve">Услуги по охране образовательных учреждений охранными предприятиями
</t>
    </r>
  </si>
  <si>
    <t>Повышение уровня антитеррористической защищен-ности образовательных учреждений</t>
  </si>
  <si>
    <t>2.3</t>
  </si>
  <si>
    <t>2.4</t>
  </si>
  <si>
    <t>2.5</t>
  </si>
  <si>
    <t>Итого по управлению образования</t>
  </si>
  <si>
    <t>2.6</t>
  </si>
  <si>
    <r>
      <rPr>
        <b/>
        <u/>
        <sz val="16"/>
        <rFont val="Times New Roman"/>
        <family val="1"/>
        <charset val="204"/>
      </rPr>
      <t xml:space="preserve">Мероприятие № 3.1
</t>
    </r>
    <r>
      <rPr>
        <sz val="12"/>
        <rFont val="Times New Roman"/>
        <family val="1"/>
        <charset val="204"/>
      </rPr>
      <t>Установка (монтаж) систем видеонаблюдения</t>
    </r>
  </si>
  <si>
    <t>Повышение антитеррористической защищен-ности зданий, сооружений учреждений дополни-тельного образования  и культуры</t>
  </si>
  <si>
    <t xml:space="preserve">отдел куль-туры, учреж-дения
отдела куль-туры
</t>
  </si>
  <si>
    <t>2.7</t>
  </si>
  <si>
    <r>
      <rPr>
        <b/>
        <u/>
        <sz val="16"/>
        <rFont val="Times New Roman"/>
        <family val="1"/>
        <charset val="204"/>
      </rPr>
      <t xml:space="preserve">Мероприятие № 3.2
</t>
    </r>
    <r>
      <rPr>
        <sz val="12"/>
        <rFont val="Times New Roman"/>
        <family val="1"/>
        <charset val="204"/>
      </rPr>
      <t xml:space="preserve">Обслуживание лицензированной физической охраной
</t>
    </r>
  </si>
  <si>
    <t>2.8</t>
  </si>
  <si>
    <r>
      <rPr>
        <b/>
        <u/>
        <sz val="16"/>
        <rFont val="Times New Roman"/>
        <family val="1"/>
        <charset val="204"/>
      </rPr>
      <t xml:space="preserve">Мероприятие № 3.3
</t>
    </r>
    <r>
      <rPr>
        <sz val="12"/>
        <rFont val="Times New Roman"/>
        <family val="1"/>
        <charset val="204"/>
      </rPr>
      <t xml:space="preserve">Установка оборудования для постановки под охрану в МБУ ДО «Детская музыкальная школа № 1 им.Г.В.Свиридова» 
</t>
    </r>
  </si>
  <si>
    <t>Установка оборудования в МБУ ДО "ДМШ №1 им. Свиридова"</t>
  </si>
  <si>
    <t>2.9</t>
  </si>
  <si>
    <r>
      <rPr>
        <b/>
        <u/>
        <sz val="16"/>
        <rFont val="Times New Roman"/>
        <family val="1"/>
        <charset val="204"/>
      </rPr>
      <t xml:space="preserve">Мероприятие № 3.4
</t>
    </r>
    <r>
      <rPr>
        <sz val="12"/>
        <rFont val="Times New Roman"/>
        <family val="1"/>
        <charset val="204"/>
      </rPr>
      <t xml:space="preserve">Техническое обслуживание кнопок тревожной сигнализации, охрана объекта с помощью кнопок тревожной сигнализации 
</t>
    </r>
  </si>
  <si>
    <t>2.10</t>
  </si>
  <si>
    <r>
      <rPr>
        <b/>
        <u/>
        <sz val="16"/>
        <rFont val="Times New Roman"/>
        <family val="1"/>
        <charset val="204"/>
      </rPr>
      <t xml:space="preserve">Мероприятие № 3.5
</t>
    </r>
    <r>
      <rPr>
        <sz val="12"/>
        <rFont val="Times New Roman"/>
        <family val="1"/>
        <charset val="204"/>
      </rPr>
      <t xml:space="preserve">Техническое обслуживание систем видеонаблюдения
</t>
    </r>
  </si>
  <si>
    <t>2.11</t>
  </si>
  <si>
    <r>
      <rPr>
        <b/>
        <u/>
        <sz val="16"/>
        <rFont val="Times New Roman"/>
        <family val="1"/>
        <charset val="204"/>
      </rPr>
      <t xml:space="preserve">Мероприятие № 3.6
</t>
    </r>
    <r>
      <rPr>
        <sz val="12"/>
        <rFont val="Times New Roman"/>
        <family val="1"/>
        <charset val="204"/>
      </rPr>
      <t xml:space="preserve">Установка (монтаж) приборов системы тревожной и охранной  сигнализации с выводом на пульт централизованной охраны отдела вневедомственной охраны
</t>
    </r>
  </si>
  <si>
    <t>Установка в МБУ ДО ДМШ № 1, МБУ ДО ДМШ № 2, МБУ ДО ДХШ, МБУ ДО ДШИ ст. Кавказской, МБУ ДО ДШИ ст. Казанской</t>
  </si>
  <si>
    <t>Установка в МКУК "ЦМБ"</t>
  </si>
  <si>
    <t>Итого по отделу культуры</t>
  </si>
  <si>
    <t>2.12</t>
  </si>
  <si>
    <r>
      <rPr>
        <b/>
        <u/>
        <sz val="16"/>
        <rFont val="Times New Roman"/>
        <family val="1"/>
        <charset val="204"/>
      </rPr>
      <t xml:space="preserve">Мероприятие № 4.1
</t>
    </r>
    <r>
      <rPr>
        <sz val="12"/>
        <rFont val="Times New Roman"/>
        <family val="1"/>
        <charset val="204"/>
      </rPr>
      <t xml:space="preserve"> Установка (монтаж), ремонт  и обслуживание систем видеонаблюдения, (приобретение оборудования для систем видеонаблюдения)
</t>
    </r>
  </si>
  <si>
    <t>Повышение антитеррористической защищен-ности зданий, сооружений учреждений физической культуры и спорта</t>
  </si>
  <si>
    <t xml:space="preserve">отдел по физической культуре и спорту,                                                                           учреждения
ОФКиС
</t>
  </si>
  <si>
    <t>Установка систем видеонаблюдения в МБУ СШ № 1, МБУ СШ "Буревестник"</t>
  </si>
  <si>
    <t>Установка систем видеонаблюдения в МБУ СШ "Буревестник", МБУ СШ "Смена", МБУ СШ "Прометей", МБУ СШ "Ника"</t>
  </si>
  <si>
    <t>Установка систем видеонаблюдения в МБУ СШ "Ника", обслуживание систем видеонаблюдения в МБУ СШ № 1</t>
  </si>
  <si>
    <t>Обслуживание систем видеонаблюдения в МБУ СШ № 1</t>
  </si>
  <si>
    <t>2.13</t>
  </si>
  <si>
    <r>
      <rPr>
        <b/>
        <u/>
        <sz val="16"/>
        <rFont val="Times New Roman"/>
        <family val="1"/>
        <charset val="204"/>
      </rPr>
      <t xml:space="preserve">Мероприятие № 4.2
</t>
    </r>
    <r>
      <rPr>
        <sz val="12"/>
        <rFont val="Times New Roman"/>
        <family val="1"/>
        <charset val="204"/>
      </rPr>
      <t>Техническое обслуживание кнопок тревожной сигнализации, охрана объекта с помощью кнопок тревожной сигнализации</t>
    </r>
  </si>
  <si>
    <t>2.14</t>
  </si>
  <si>
    <r>
      <rPr>
        <b/>
        <u/>
        <sz val="16"/>
        <rFont val="Times New Roman"/>
        <family val="1"/>
        <charset val="204"/>
      </rPr>
      <t>Мероприятие № 4.3</t>
    </r>
    <r>
      <rPr>
        <b/>
        <sz val="16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Приобретение и установка стационарных  металлодетекторов и оборудование контрольно пропускных пунктов, приобретение шкафов для хранения предметов, запрещенных для проноса</t>
    </r>
  </si>
  <si>
    <t>Установка металлодетекторов в МБУ СШ "Буревестник", МБУ СШ №1, оборудование контрольно-пропускных пунктов в МБУ СШ № 1, МБУ СШ "Ника"</t>
  </si>
  <si>
    <t>Установка металлодетектора в МБУ СШ "Олимп", оборудование контрольно-пропускного пункта в МБУ СШ "Буревестник", приобретение шкафов в МБУ СШ № 1</t>
  </si>
  <si>
    <t>2.15</t>
  </si>
  <si>
    <r>
      <rPr>
        <b/>
        <u/>
        <sz val="16"/>
        <rFont val="Times New Roman"/>
        <family val="1"/>
        <charset val="204"/>
      </rPr>
      <t>Мероприятие № 4.4</t>
    </r>
    <r>
      <rPr>
        <b/>
        <sz val="16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Обеспечение  учреждений спортивной направленности современными системами тревожной и охранной сигнализации с выводом на пульт централизованной охраны отдела вневедомственной охраны</t>
    </r>
  </si>
  <si>
    <t>Итого по отделу по физической культуре и спорту</t>
  </si>
  <si>
    <t>2.16</t>
  </si>
  <si>
    <r>
      <rPr>
        <b/>
        <u/>
        <sz val="16"/>
        <rFont val="Times New Roman"/>
        <family val="1"/>
        <charset val="204"/>
      </rPr>
      <t xml:space="preserve">Мероприятие № 5.1
</t>
    </r>
    <r>
      <rPr>
        <sz val="12"/>
        <rFont val="Times New Roman"/>
        <family val="1"/>
        <charset val="204"/>
      </rPr>
      <t>Осуществление отдельных государственных полномочий по реализации в муниципальных учреждениях здравоохранения  Краснодарского края  мероприятий по профилактике терроризма в Краснодарском крае</t>
    </r>
  </si>
  <si>
    <t>Повышение антитеррористической защищенности зданий, сооружений, учреждений здравоохранения</t>
  </si>
  <si>
    <t>отдел здравоохранения, учреждения здравоохранения</t>
  </si>
  <si>
    <t xml:space="preserve">Итого по отделу здравоохранения </t>
  </si>
  <si>
    <t>2.17</t>
  </si>
  <si>
    <r>
      <rPr>
        <b/>
        <u/>
        <sz val="16"/>
        <rFont val="Times New Roman"/>
        <family val="1"/>
        <charset val="204"/>
      </rPr>
      <t xml:space="preserve">Мероприятие № 6.1
</t>
    </r>
    <r>
      <rPr>
        <sz val="12"/>
        <rFont val="Times New Roman"/>
        <family val="1"/>
        <charset val="204"/>
      </rPr>
      <t xml:space="preserve">Приобретение передвижных, мобильных металлических ограждений, применяемых при проведении массовых мероприятий
</t>
    </r>
  </si>
  <si>
    <t>Повышение антитеррористической защищен-ности мест массового пребывания людей</t>
  </si>
  <si>
    <t>Администрация МО Кавказский район</t>
  </si>
  <si>
    <t>2.18</t>
  </si>
  <si>
    <r>
      <rPr>
        <b/>
        <u/>
        <sz val="16"/>
        <rFont val="Times New Roman"/>
        <family val="1"/>
        <charset val="204"/>
      </rPr>
      <t xml:space="preserve">Мероприятие № 6.2
</t>
    </r>
    <r>
      <rPr>
        <sz val="12"/>
        <rFont val="Times New Roman"/>
        <family val="1"/>
        <charset val="204"/>
      </rPr>
      <t>Приобретение и установка стационарного металлодетектора, турникета, автоматического шлагбаума в месте массового пребывания людей</t>
    </r>
    <r>
      <rPr>
        <strike/>
        <sz val="12"/>
        <color rgb="FFFF0000"/>
        <rFont val="Times New Roman"/>
        <family val="1"/>
        <charset val="204"/>
      </rPr>
      <t xml:space="preserve">  
</t>
    </r>
  </si>
  <si>
    <t>Повышение антитеррористической защищенности здания администрации МО Кавказский район</t>
  </si>
  <si>
    <t>2.19</t>
  </si>
  <si>
    <r>
      <rPr>
        <b/>
        <u/>
        <sz val="16"/>
        <rFont val="Times New Roman"/>
        <family val="1"/>
        <charset val="204"/>
      </rPr>
      <t xml:space="preserve">Мероприятие № 6.3 
</t>
    </r>
    <r>
      <rPr>
        <sz val="12"/>
        <rFont val="Times New Roman"/>
        <family val="1"/>
        <charset val="204"/>
      </rPr>
      <t>Приобретение,установка (монтаж, демонтаж), модернизация, ремонт и техническое обслуживание, выполнение работ по обеспечению сопряжения с АПК "Безопасный город"   систем видеонаблюдения  в месте массового пребывания людей</t>
    </r>
    <r>
      <rPr>
        <strike/>
        <sz val="12"/>
        <color rgb="FFFF0000"/>
        <rFont val="Times New Roman"/>
        <family val="1"/>
        <charset val="204"/>
      </rPr>
      <t xml:space="preserve">  
</t>
    </r>
  </si>
  <si>
    <t>Итого по администрации МО Кавказский район</t>
  </si>
  <si>
    <t>Всего по подпрограмме</t>
  </si>
  <si>
    <t>Приложение 3
к изменениям, утвержденным
постановлением администрации
муниципального образования
Кавказский район</t>
  </si>
  <si>
    <r>
      <t xml:space="preserve">Мероприятие № 2.3
</t>
    </r>
    <r>
      <rPr>
        <sz val="12"/>
        <rFont val="Times New Roman"/>
        <family val="1"/>
        <charset val="204"/>
      </rPr>
      <t xml:space="preserve">Обеспечение образовательных учреждений современными системами тревожной и охранной сигнализации и системами видеонаблюдения  
</t>
    </r>
  </si>
  <si>
    <r>
      <t xml:space="preserve">Мероприятие № 2.4
</t>
    </r>
    <r>
      <rPr>
        <sz val="12"/>
        <rFont val="Times New Roman"/>
        <family val="1"/>
        <charset val="204"/>
      </rPr>
      <t xml:space="preserve">Техническое обслуживание (ремонт) кнопок тревожной сигнализации, охранной сигнализации и  охрана объектов с помощью кнопок тревожной сигнализации и охранной сигнализации
</t>
    </r>
  </si>
  <si>
    <r>
      <t xml:space="preserve">Мероприятие № 2.5
</t>
    </r>
    <r>
      <rPr>
        <sz val="12"/>
        <rFont val="Times New Roman"/>
        <family val="1"/>
        <charset val="204"/>
      </rPr>
      <t xml:space="preserve">Техническое обслуживание систем видеонаблюдения
</t>
    </r>
  </si>
  <si>
    <t xml:space="preserve">администрации муниципального образования </t>
  </si>
  <si>
    <t xml:space="preserve"> </t>
  </si>
  <si>
    <t>Кавказский район</t>
  </si>
  <si>
    <t>И.А. Сытников</t>
  </si>
  <si>
    <t xml:space="preserve">Начальник отдела по делам казачества и военным вопросам                                                                
                                                                                                                           </t>
  </si>
  <si>
    <t>от25.04.2022 № 621</t>
  </si>
  <si>
    <t>Приложение 2
к подпрограмме "Профилактика
терроризма и экстремизма, а также
минимизация и (или) ликвидация последствий
проявления терроризма и экстремизма
на территории муниципального
образования Кавказский район"
муниципальной программы муниципального образования Кавказский район
"Обеспечение безопасности населения",
 утвержденной постановлением администрации
муниципального образования
Кавказский район
от 29.10.2014 г. № 1717
(в редакции постановления администрации
муниципального образования Кавказский район
от 25.04.2022  № 621)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</si>
</sst>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trike/>
      <sz val="12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/>
    <xf numFmtId="16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49" fontId="4" fillId="2" borderId="4" xfId="0" applyNumberFormat="1" applyFont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2" borderId="4" xfId="0" applyFill="1" applyBorder="1" applyAlignment="1"/>
    <xf numFmtId="0" fontId="0" fillId="2" borderId="3" xfId="0" applyFill="1" applyBorder="1" applyAlignment="1"/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64" fontId="4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49" fontId="3" fillId="0" borderId="0" xfId="0" applyNumberFormat="1" applyFont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top" wrapText="1"/>
    </xf>
    <xf numFmtId="0" fontId="15" fillId="0" borderId="0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98"/>
  <sheetViews>
    <sheetView tabSelected="1" topLeftCell="A43" zoomScale="80" zoomScaleNormal="80" workbookViewId="0">
      <selection activeCell="J5" sqref="J5:J6"/>
    </sheetView>
  </sheetViews>
  <sheetFormatPr defaultColWidth="8.7109375" defaultRowHeight="15"/>
  <cols>
    <col min="1" max="1" width="6.85546875" customWidth="1"/>
    <col min="2" max="2" width="38" customWidth="1"/>
    <col min="3" max="3" width="7.42578125" customWidth="1"/>
    <col min="4" max="4" width="10.85546875" customWidth="1"/>
    <col min="5" max="5" width="14.28515625" customWidth="1"/>
    <col min="6" max="6" width="13.140625" customWidth="1"/>
    <col min="7" max="9" width="13.7109375" customWidth="1"/>
    <col min="10" max="10" width="14.85546875" customWidth="1"/>
    <col min="11" max="11" width="15.28515625" customWidth="1"/>
    <col min="17" max="17" width="8.140625" customWidth="1"/>
  </cols>
  <sheetData>
    <row r="1" spans="1:22" ht="75" customHeight="1">
      <c r="F1" s="1"/>
      <c r="G1" s="2"/>
      <c r="H1" s="108" t="s">
        <v>100</v>
      </c>
      <c r="I1" s="108"/>
      <c r="J1" s="108"/>
      <c r="K1" s="108"/>
    </row>
    <row r="2" spans="1:22" ht="15.75" customHeight="1">
      <c r="F2" s="3"/>
      <c r="G2" s="2"/>
      <c r="H2" s="109" t="s">
        <v>109</v>
      </c>
      <c r="I2" s="110"/>
      <c r="J2" s="110"/>
      <c r="K2" s="110"/>
    </row>
    <row r="3" spans="1:22" ht="258" customHeight="1">
      <c r="F3" s="4"/>
      <c r="G3" s="5"/>
      <c r="H3" s="111" t="s">
        <v>110</v>
      </c>
      <c r="I3" s="111"/>
      <c r="J3" s="111"/>
      <c r="K3" s="111"/>
      <c r="Q3" s="6"/>
      <c r="R3" s="7"/>
      <c r="S3" s="7"/>
      <c r="T3" s="7"/>
      <c r="U3" s="8"/>
      <c r="V3" s="8"/>
    </row>
    <row r="4" spans="1:22" ht="63" customHeight="1">
      <c r="B4" s="112" t="s">
        <v>0</v>
      </c>
      <c r="C4" s="112"/>
      <c r="D4" s="112"/>
      <c r="E4" s="112"/>
      <c r="F4" s="112"/>
      <c r="G4" s="112"/>
      <c r="H4" s="112"/>
      <c r="I4" s="112"/>
      <c r="J4" s="112"/>
      <c r="K4" s="112"/>
    </row>
    <row r="5" spans="1:22" ht="27.75" customHeight="1">
      <c r="A5" s="113" t="s">
        <v>1</v>
      </c>
      <c r="B5" s="114" t="s">
        <v>2</v>
      </c>
      <c r="C5" s="96" t="s">
        <v>3</v>
      </c>
      <c r="D5" s="96" t="s">
        <v>4</v>
      </c>
      <c r="E5" s="115" t="s">
        <v>5</v>
      </c>
      <c r="F5" s="115" t="s">
        <v>6</v>
      </c>
      <c r="G5" s="115"/>
      <c r="H5" s="115"/>
      <c r="I5" s="115"/>
      <c r="J5" s="115" t="s">
        <v>7</v>
      </c>
      <c r="K5" s="114" t="s">
        <v>8</v>
      </c>
    </row>
    <row r="6" spans="1:22" ht="112.15" customHeight="1">
      <c r="A6" s="113"/>
      <c r="B6" s="114"/>
      <c r="C6" s="96"/>
      <c r="D6" s="96"/>
      <c r="E6" s="115"/>
      <c r="F6" s="9" t="s">
        <v>9</v>
      </c>
      <c r="G6" s="9" t="s">
        <v>10</v>
      </c>
      <c r="H6" s="9" t="s">
        <v>11</v>
      </c>
      <c r="I6" s="9" t="s">
        <v>12</v>
      </c>
      <c r="J6" s="115"/>
      <c r="K6" s="114"/>
    </row>
    <row r="7" spans="1:22" ht="15.75">
      <c r="A7" s="10">
        <v>1</v>
      </c>
      <c r="B7" s="11">
        <f t="shared" ref="B7:K7" si="0">A7+1</f>
        <v>2</v>
      </c>
      <c r="C7" s="11">
        <f t="shared" si="0"/>
        <v>3</v>
      </c>
      <c r="D7" s="11">
        <f t="shared" si="0"/>
        <v>4</v>
      </c>
      <c r="E7" s="12">
        <f t="shared" si="0"/>
        <v>5</v>
      </c>
      <c r="F7" s="12">
        <f t="shared" si="0"/>
        <v>6</v>
      </c>
      <c r="G7" s="12">
        <f t="shared" si="0"/>
        <v>7</v>
      </c>
      <c r="H7" s="12">
        <f t="shared" si="0"/>
        <v>8</v>
      </c>
      <c r="I7" s="12">
        <f t="shared" si="0"/>
        <v>9</v>
      </c>
      <c r="J7" s="12">
        <f t="shared" si="0"/>
        <v>10</v>
      </c>
      <c r="K7" s="12">
        <f t="shared" si="0"/>
        <v>11</v>
      </c>
    </row>
    <row r="8" spans="1:22" ht="55.5" customHeight="1">
      <c r="A8" s="13"/>
      <c r="B8" s="105" t="s">
        <v>13</v>
      </c>
      <c r="C8" s="105"/>
      <c r="D8" s="105"/>
      <c r="E8" s="105"/>
      <c r="F8" s="105"/>
      <c r="G8" s="105"/>
      <c r="H8" s="105"/>
      <c r="I8" s="105"/>
      <c r="J8" s="105"/>
      <c r="K8" s="105"/>
    </row>
    <row r="9" spans="1:22" ht="39.75" customHeight="1">
      <c r="A9" s="14" t="s">
        <v>14</v>
      </c>
      <c r="B9" s="96" t="s">
        <v>15</v>
      </c>
      <c r="C9" s="96"/>
      <c r="D9" s="96"/>
      <c r="E9" s="96"/>
      <c r="F9" s="96"/>
      <c r="G9" s="96"/>
      <c r="H9" s="96"/>
      <c r="I9" s="96"/>
      <c r="J9" s="96"/>
      <c r="K9" s="96"/>
    </row>
    <row r="10" spans="1:22" ht="17.45" customHeight="1">
      <c r="A10" s="106" t="s">
        <v>16</v>
      </c>
      <c r="B10" s="86" t="s">
        <v>17</v>
      </c>
      <c r="C10" s="86"/>
      <c r="D10" s="15" t="s">
        <v>18</v>
      </c>
      <c r="E10" s="16">
        <f>E11+E12+E13+E14+E15+E16+E17+E18+E19+E20</f>
        <v>45</v>
      </c>
      <c r="F10" s="17">
        <f>F11+F12+F13+F14+F15+F16+F20</f>
        <v>0</v>
      </c>
      <c r="G10" s="17">
        <f>G11+G12+G13+G14+G15+G16+G20</f>
        <v>0</v>
      </c>
      <c r="H10" s="16">
        <f>H11+H12+H13+H14+H15+H16+H17+H18+H19+H20</f>
        <v>45</v>
      </c>
      <c r="I10" s="17">
        <f>I11+I12+I13+I14+I15+I16+I20</f>
        <v>0</v>
      </c>
      <c r="J10" s="98" t="s">
        <v>19</v>
      </c>
      <c r="K10" s="98" t="s">
        <v>20</v>
      </c>
    </row>
    <row r="11" spans="1:22" ht="15.75">
      <c r="A11" s="106"/>
      <c r="B11" s="86"/>
      <c r="C11" s="86"/>
      <c r="D11" s="18">
        <v>2015</v>
      </c>
      <c r="E11" s="17">
        <f t="shared" ref="E11:E20" si="1">F11+G11+H11+I11</f>
        <v>5</v>
      </c>
      <c r="F11" s="19">
        <v>0</v>
      </c>
      <c r="G11" s="19">
        <v>0</v>
      </c>
      <c r="H11" s="19">
        <v>5</v>
      </c>
      <c r="I11" s="19">
        <v>0</v>
      </c>
      <c r="J11" s="98"/>
      <c r="K11" s="98"/>
    </row>
    <row r="12" spans="1:22" ht="15.75">
      <c r="A12" s="106"/>
      <c r="B12" s="86"/>
      <c r="C12" s="86"/>
      <c r="D12" s="18">
        <v>2016</v>
      </c>
      <c r="E12" s="17">
        <f t="shared" si="1"/>
        <v>5</v>
      </c>
      <c r="F12" s="19">
        <v>0</v>
      </c>
      <c r="G12" s="19">
        <v>0</v>
      </c>
      <c r="H12" s="19">
        <v>5</v>
      </c>
      <c r="I12" s="19">
        <v>0</v>
      </c>
      <c r="J12" s="98"/>
      <c r="K12" s="98"/>
    </row>
    <row r="13" spans="1:22" ht="15.75">
      <c r="A13" s="106"/>
      <c r="B13" s="86"/>
      <c r="C13" s="86"/>
      <c r="D13" s="18">
        <v>2017</v>
      </c>
      <c r="E13" s="17">
        <f t="shared" si="1"/>
        <v>5</v>
      </c>
      <c r="F13" s="19">
        <v>0</v>
      </c>
      <c r="G13" s="19">
        <v>0</v>
      </c>
      <c r="H13" s="19">
        <v>5</v>
      </c>
      <c r="I13" s="19">
        <v>0</v>
      </c>
      <c r="J13" s="98"/>
      <c r="K13" s="98"/>
    </row>
    <row r="14" spans="1:22" ht="17.25" customHeight="1">
      <c r="A14" s="106"/>
      <c r="B14" s="86"/>
      <c r="C14" s="86"/>
      <c r="D14" s="18">
        <v>2018</v>
      </c>
      <c r="E14" s="17">
        <f t="shared" si="1"/>
        <v>5</v>
      </c>
      <c r="F14" s="19">
        <v>0</v>
      </c>
      <c r="G14" s="19">
        <v>0</v>
      </c>
      <c r="H14" s="19">
        <v>5</v>
      </c>
      <c r="I14" s="19">
        <v>0</v>
      </c>
      <c r="J14" s="98"/>
      <c r="K14" s="98"/>
    </row>
    <row r="15" spans="1:22" ht="16.5" customHeight="1">
      <c r="A15" s="106"/>
      <c r="B15" s="86"/>
      <c r="C15" s="86"/>
      <c r="D15" s="18">
        <v>2019</v>
      </c>
      <c r="E15" s="17">
        <f t="shared" si="1"/>
        <v>5</v>
      </c>
      <c r="F15" s="19">
        <v>0</v>
      </c>
      <c r="G15" s="19">
        <v>0</v>
      </c>
      <c r="H15" s="19">
        <v>5</v>
      </c>
      <c r="I15" s="19">
        <v>0</v>
      </c>
      <c r="J15" s="98"/>
      <c r="K15" s="98"/>
    </row>
    <row r="16" spans="1:22" ht="20.25" customHeight="1">
      <c r="A16" s="106"/>
      <c r="B16" s="86"/>
      <c r="C16" s="86"/>
      <c r="D16" s="18">
        <v>2020</v>
      </c>
      <c r="E16" s="17">
        <f t="shared" si="1"/>
        <v>0</v>
      </c>
      <c r="F16" s="19">
        <v>0</v>
      </c>
      <c r="G16" s="19">
        <v>0</v>
      </c>
      <c r="H16" s="19">
        <v>0</v>
      </c>
      <c r="I16" s="19">
        <v>0</v>
      </c>
      <c r="J16" s="98"/>
      <c r="K16" s="98"/>
    </row>
    <row r="17" spans="1:11" ht="20.25" customHeight="1">
      <c r="A17" s="106"/>
      <c r="B17" s="86"/>
      <c r="C17" s="86"/>
      <c r="D17" s="18">
        <v>2021</v>
      </c>
      <c r="E17" s="17">
        <f t="shared" si="1"/>
        <v>5</v>
      </c>
      <c r="F17" s="19">
        <v>0</v>
      </c>
      <c r="G17" s="19">
        <v>0</v>
      </c>
      <c r="H17" s="19">
        <v>5</v>
      </c>
      <c r="I17" s="19">
        <v>0</v>
      </c>
      <c r="J17" s="98"/>
      <c r="K17" s="98"/>
    </row>
    <row r="18" spans="1:11" ht="20.25" customHeight="1">
      <c r="A18" s="106"/>
      <c r="B18" s="86"/>
      <c r="C18" s="86"/>
      <c r="D18" s="18">
        <v>2022</v>
      </c>
      <c r="E18" s="17">
        <f t="shared" si="1"/>
        <v>5</v>
      </c>
      <c r="F18" s="19">
        <v>0</v>
      </c>
      <c r="G18" s="19">
        <v>0</v>
      </c>
      <c r="H18" s="19">
        <v>5</v>
      </c>
      <c r="I18" s="19">
        <v>0</v>
      </c>
      <c r="J18" s="98"/>
      <c r="K18" s="98"/>
    </row>
    <row r="19" spans="1:11" ht="20.25" customHeight="1">
      <c r="A19" s="106"/>
      <c r="B19" s="86"/>
      <c r="C19" s="86"/>
      <c r="D19" s="18">
        <v>2023</v>
      </c>
      <c r="E19" s="17">
        <f t="shared" si="1"/>
        <v>5</v>
      </c>
      <c r="F19" s="19">
        <v>0</v>
      </c>
      <c r="G19" s="19">
        <v>0</v>
      </c>
      <c r="H19" s="19">
        <v>5</v>
      </c>
      <c r="I19" s="19">
        <v>0</v>
      </c>
      <c r="J19" s="98"/>
      <c r="K19" s="98"/>
    </row>
    <row r="20" spans="1:11" ht="15.75">
      <c r="A20" s="106"/>
      <c r="B20" s="86"/>
      <c r="C20" s="86"/>
      <c r="D20" s="18">
        <v>2024</v>
      </c>
      <c r="E20" s="17">
        <f t="shared" si="1"/>
        <v>5</v>
      </c>
      <c r="F20" s="19">
        <v>0</v>
      </c>
      <c r="G20" s="19">
        <v>0</v>
      </c>
      <c r="H20" s="19">
        <v>5</v>
      </c>
      <c r="I20" s="19">
        <v>0</v>
      </c>
      <c r="J20" s="98"/>
      <c r="K20" s="98"/>
    </row>
    <row r="21" spans="1:11" ht="17.45" customHeight="1">
      <c r="A21" s="106" t="s">
        <v>21</v>
      </c>
      <c r="B21" s="86" t="s">
        <v>22</v>
      </c>
      <c r="C21" s="86"/>
      <c r="D21" s="15" t="s">
        <v>18</v>
      </c>
      <c r="E21" s="16">
        <f>E22+E23+E24+E25+E26+E27+E28+E29+E30+E31</f>
        <v>135</v>
      </c>
      <c r="F21" s="17">
        <f>F22+F23+F24+F25+F26+F27+F31</f>
        <v>0</v>
      </c>
      <c r="G21" s="17">
        <f>G22+G23+G24+G25+G26+G27+G31</f>
        <v>0</v>
      </c>
      <c r="H21" s="16">
        <f>H22+H23+H24+H25+H26+H27+H28+H29+H30+H31</f>
        <v>135</v>
      </c>
      <c r="I21" s="17">
        <f>I22+I23+I24+I25+I26+I27+I31</f>
        <v>0</v>
      </c>
      <c r="J21" s="98"/>
      <c r="K21" s="98"/>
    </row>
    <row r="22" spans="1:11" ht="15.75">
      <c r="A22" s="106"/>
      <c r="B22" s="86"/>
      <c r="C22" s="86"/>
      <c r="D22" s="18">
        <v>2015</v>
      </c>
      <c r="E22" s="17">
        <f t="shared" ref="E22:E31" si="2">F22+G22+H22+I22</f>
        <v>15</v>
      </c>
      <c r="F22" s="19">
        <v>0</v>
      </c>
      <c r="G22" s="19">
        <v>0</v>
      </c>
      <c r="H22" s="19">
        <v>15</v>
      </c>
      <c r="I22" s="19">
        <v>0</v>
      </c>
      <c r="J22" s="98"/>
      <c r="K22" s="98"/>
    </row>
    <row r="23" spans="1:11" ht="15.75">
      <c r="A23" s="106"/>
      <c r="B23" s="86"/>
      <c r="C23" s="86"/>
      <c r="D23" s="18">
        <v>2016</v>
      </c>
      <c r="E23" s="17">
        <f t="shared" si="2"/>
        <v>15</v>
      </c>
      <c r="F23" s="19">
        <v>0</v>
      </c>
      <c r="G23" s="19">
        <v>0</v>
      </c>
      <c r="H23" s="19">
        <v>15</v>
      </c>
      <c r="I23" s="19">
        <v>0</v>
      </c>
      <c r="J23" s="98"/>
      <c r="K23" s="98"/>
    </row>
    <row r="24" spans="1:11" ht="15.75">
      <c r="A24" s="106"/>
      <c r="B24" s="86"/>
      <c r="C24" s="86"/>
      <c r="D24" s="18">
        <v>2017</v>
      </c>
      <c r="E24" s="17">
        <f t="shared" si="2"/>
        <v>15</v>
      </c>
      <c r="F24" s="19">
        <v>0</v>
      </c>
      <c r="G24" s="19">
        <v>0</v>
      </c>
      <c r="H24" s="19">
        <v>15</v>
      </c>
      <c r="I24" s="19">
        <v>0</v>
      </c>
      <c r="J24" s="98"/>
      <c r="K24" s="98"/>
    </row>
    <row r="25" spans="1:11" ht="15.75">
      <c r="A25" s="106"/>
      <c r="B25" s="86"/>
      <c r="C25" s="86"/>
      <c r="D25" s="18">
        <v>2018</v>
      </c>
      <c r="E25" s="17">
        <f t="shared" si="2"/>
        <v>15</v>
      </c>
      <c r="F25" s="19">
        <v>0</v>
      </c>
      <c r="G25" s="19">
        <v>0</v>
      </c>
      <c r="H25" s="19">
        <v>15</v>
      </c>
      <c r="I25" s="19">
        <v>0</v>
      </c>
      <c r="J25" s="98"/>
      <c r="K25" s="98"/>
    </row>
    <row r="26" spans="1:11" ht="15.75" customHeight="1">
      <c r="A26" s="106"/>
      <c r="B26" s="86"/>
      <c r="C26" s="86"/>
      <c r="D26" s="18">
        <v>2019</v>
      </c>
      <c r="E26" s="17">
        <f t="shared" si="2"/>
        <v>15</v>
      </c>
      <c r="F26" s="19">
        <v>0</v>
      </c>
      <c r="G26" s="19">
        <v>0</v>
      </c>
      <c r="H26" s="19">
        <v>15</v>
      </c>
      <c r="I26" s="19">
        <v>0</v>
      </c>
      <c r="J26" s="98"/>
      <c r="K26" s="98"/>
    </row>
    <row r="27" spans="1:11" ht="15.75">
      <c r="A27" s="106"/>
      <c r="B27" s="86"/>
      <c r="C27" s="86"/>
      <c r="D27" s="18">
        <v>2020</v>
      </c>
      <c r="E27" s="17">
        <f t="shared" si="2"/>
        <v>0</v>
      </c>
      <c r="F27" s="19">
        <v>0</v>
      </c>
      <c r="G27" s="19">
        <v>0</v>
      </c>
      <c r="H27" s="19">
        <v>0</v>
      </c>
      <c r="I27" s="19">
        <v>0</v>
      </c>
      <c r="J27" s="98"/>
      <c r="K27" s="98"/>
    </row>
    <row r="28" spans="1:11" ht="15.75">
      <c r="A28" s="106"/>
      <c r="B28" s="86"/>
      <c r="C28" s="86"/>
      <c r="D28" s="18">
        <v>2021</v>
      </c>
      <c r="E28" s="17">
        <f t="shared" si="2"/>
        <v>15</v>
      </c>
      <c r="F28" s="19">
        <v>0</v>
      </c>
      <c r="G28" s="19">
        <v>0</v>
      </c>
      <c r="H28" s="19">
        <v>15</v>
      </c>
      <c r="I28" s="19">
        <v>0</v>
      </c>
      <c r="J28" s="98"/>
      <c r="K28" s="98"/>
    </row>
    <row r="29" spans="1:11" ht="15.75">
      <c r="A29" s="106"/>
      <c r="B29" s="86"/>
      <c r="C29" s="86"/>
      <c r="D29" s="18">
        <v>2022</v>
      </c>
      <c r="E29" s="17">
        <f t="shared" si="2"/>
        <v>15</v>
      </c>
      <c r="F29" s="19">
        <v>0</v>
      </c>
      <c r="G29" s="19">
        <v>0</v>
      </c>
      <c r="H29" s="19">
        <v>15</v>
      </c>
      <c r="I29" s="19">
        <v>0</v>
      </c>
      <c r="J29" s="98"/>
      <c r="K29" s="98"/>
    </row>
    <row r="30" spans="1:11" ht="15.75">
      <c r="A30" s="106"/>
      <c r="B30" s="86"/>
      <c r="C30" s="86"/>
      <c r="D30" s="18">
        <v>2023</v>
      </c>
      <c r="E30" s="17">
        <f t="shared" si="2"/>
        <v>15</v>
      </c>
      <c r="F30" s="19">
        <v>0</v>
      </c>
      <c r="G30" s="19">
        <v>0</v>
      </c>
      <c r="H30" s="19">
        <v>15</v>
      </c>
      <c r="I30" s="19">
        <v>0</v>
      </c>
      <c r="J30" s="98"/>
      <c r="K30" s="98"/>
    </row>
    <row r="31" spans="1:11" ht="15.75">
      <c r="A31" s="106"/>
      <c r="B31" s="86"/>
      <c r="C31" s="86"/>
      <c r="D31" s="18">
        <v>2024</v>
      </c>
      <c r="E31" s="17">
        <f t="shared" si="2"/>
        <v>15</v>
      </c>
      <c r="F31" s="19">
        <v>0</v>
      </c>
      <c r="G31" s="19">
        <v>0</v>
      </c>
      <c r="H31" s="19">
        <v>15</v>
      </c>
      <c r="I31" s="19">
        <v>0</v>
      </c>
      <c r="J31" s="98"/>
      <c r="K31" s="98"/>
    </row>
    <row r="32" spans="1:11" ht="17.45" customHeight="1">
      <c r="A32" s="106" t="s">
        <v>23</v>
      </c>
      <c r="B32" s="86" t="s">
        <v>24</v>
      </c>
      <c r="C32" s="86"/>
      <c r="D32" s="15" t="s">
        <v>18</v>
      </c>
      <c r="E32" s="16">
        <f>E33+E34+E35+E36+E37+E38+E39+E40+E41+E42</f>
        <v>25</v>
      </c>
      <c r="F32" s="17">
        <f>F33+F34+F35+F36+F37+F38+F39+F40+F41+F42</f>
        <v>0</v>
      </c>
      <c r="G32" s="17">
        <f>G33+G34+G35+G36+G37+G38+G39+G40+G41+G42</f>
        <v>0</v>
      </c>
      <c r="H32" s="16">
        <f>H33+H34+H35+H36+H37+H38+H39+H40+H41+H42</f>
        <v>25</v>
      </c>
      <c r="I32" s="17">
        <f>I33+I34+I35+I36+I37+I38+I39+I40+I41+I42</f>
        <v>0</v>
      </c>
      <c r="J32" s="98"/>
      <c r="K32" s="98"/>
    </row>
    <row r="33" spans="1:11" ht="15.75">
      <c r="A33" s="106"/>
      <c r="B33" s="86"/>
      <c r="C33" s="86"/>
      <c r="D33" s="18">
        <v>2015</v>
      </c>
      <c r="E33" s="17">
        <f t="shared" ref="E33:E42" si="3">F33+G33+H33+I33</f>
        <v>25</v>
      </c>
      <c r="F33" s="19">
        <v>0</v>
      </c>
      <c r="G33" s="19">
        <v>0</v>
      </c>
      <c r="H33" s="19">
        <v>25</v>
      </c>
      <c r="I33" s="19">
        <v>0</v>
      </c>
      <c r="J33" s="98"/>
      <c r="K33" s="98"/>
    </row>
    <row r="34" spans="1:11" ht="15.75">
      <c r="A34" s="106"/>
      <c r="B34" s="86"/>
      <c r="C34" s="86"/>
      <c r="D34" s="18">
        <v>2016</v>
      </c>
      <c r="E34" s="17">
        <f t="shared" si="3"/>
        <v>0</v>
      </c>
      <c r="F34" s="19">
        <v>0</v>
      </c>
      <c r="G34" s="19">
        <v>0</v>
      </c>
      <c r="H34" s="19">
        <v>0</v>
      </c>
      <c r="I34" s="19">
        <v>0</v>
      </c>
      <c r="J34" s="98"/>
      <c r="K34" s="98"/>
    </row>
    <row r="35" spans="1:11" ht="15.75">
      <c r="A35" s="106"/>
      <c r="B35" s="86"/>
      <c r="C35" s="86"/>
      <c r="D35" s="18">
        <v>2017</v>
      </c>
      <c r="E35" s="17">
        <f t="shared" si="3"/>
        <v>0</v>
      </c>
      <c r="F35" s="19">
        <v>0</v>
      </c>
      <c r="G35" s="19">
        <v>0</v>
      </c>
      <c r="H35" s="19">
        <v>0</v>
      </c>
      <c r="I35" s="19">
        <v>0</v>
      </c>
      <c r="J35" s="98"/>
      <c r="K35" s="98"/>
    </row>
    <row r="36" spans="1:11" ht="15.75">
      <c r="A36" s="106"/>
      <c r="B36" s="86"/>
      <c r="C36" s="86"/>
      <c r="D36" s="18">
        <v>2018</v>
      </c>
      <c r="E36" s="17">
        <f t="shared" si="3"/>
        <v>0</v>
      </c>
      <c r="F36" s="19">
        <v>0</v>
      </c>
      <c r="G36" s="19">
        <v>0</v>
      </c>
      <c r="H36" s="19">
        <v>0</v>
      </c>
      <c r="I36" s="19">
        <v>0</v>
      </c>
      <c r="J36" s="98"/>
      <c r="K36" s="98"/>
    </row>
    <row r="37" spans="1:11" ht="15.75" customHeight="1">
      <c r="A37" s="106"/>
      <c r="B37" s="86"/>
      <c r="C37" s="86"/>
      <c r="D37" s="18">
        <v>2019</v>
      </c>
      <c r="E37" s="17">
        <f t="shared" si="3"/>
        <v>0</v>
      </c>
      <c r="F37" s="19">
        <v>0</v>
      </c>
      <c r="G37" s="19">
        <v>0</v>
      </c>
      <c r="H37" s="19">
        <v>0</v>
      </c>
      <c r="I37" s="19">
        <v>0</v>
      </c>
      <c r="J37" s="98"/>
      <c r="K37" s="98"/>
    </row>
    <row r="38" spans="1:11" ht="15.75">
      <c r="A38" s="106"/>
      <c r="B38" s="86"/>
      <c r="C38" s="86"/>
      <c r="D38" s="18">
        <v>2020</v>
      </c>
      <c r="E38" s="17">
        <f t="shared" si="3"/>
        <v>0</v>
      </c>
      <c r="F38" s="19">
        <v>0</v>
      </c>
      <c r="G38" s="19">
        <v>0</v>
      </c>
      <c r="H38" s="19">
        <v>0</v>
      </c>
      <c r="I38" s="19">
        <v>0</v>
      </c>
      <c r="J38" s="98"/>
      <c r="K38" s="98"/>
    </row>
    <row r="39" spans="1:11" ht="15.75">
      <c r="A39" s="106"/>
      <c r="B39" s="86"/>
      <c r="C39" s="86"/>
      <c r="D39" s="18">
        <v>2021</v>
      </c>
      <c r="E39" s="17">
        <f t="shared" si="3"/>
        <v>0</v>
      </c>
      <c r="F39" s="19">
        <v>0</v>
      </c>
      <c r="G39" s="19">
        <v>0</v>
      </c>
      <c r="H39" s="19">
        <v>0</v>
      </c>
      <c r="I39" s="19">
        <v>0</v>
      </c>
      <c r="J39" s="98"/>
      <c r="K39" s="98"/>
    </row>
    <row r="40" spans="1:11" ht="15.75">
      <c r="A40" s="106"/>
      <c r="B40" s="86"/>
      <c r="C40" s="86"/>
      <c r="D40" s="18">
        <v>2022</v>
      </c>
      <c r="E40" s="17">
        <f t="shared" si="3"/>
        <v>0</v>
      </c>
      <c r="F40" s="19">
        <v>0</v>
      </c>
      <c r="G40" s="19">
        <v>0</v>
      </c>
      <c r="H40" s="19">
        <v>0</v>
      </c>
      <c r="I40" s="19">
        <v>0</v>
      </c>
      <c r="J40" s="98"/>
      <c r="K40" s="98"/>
    </row>
    <row r="41" spans="1:11" ht="15.75">
      <c r="A41" s="106"/>
      <c r="B41" s="86"/>
      <c r="C41" s="86"/>
      <c r="D41" s="18">
        <v>2023</v>
      </c>
      <c r="E41" s="17">
        <f t="shared" si="3"/>
        <v>0</v>
      </c>
      <c r="F41" s="19">
        <v>0</v>
      </c>
      <c r="G41" s="19">
        <v>0</v>
      </c>
      <c r="H41" s="19">
        <v>0</v>
      </c>
      <c r="I41" s="19">
        <v>0</v>
      </c>
      <c r="J41" s="98"/>
      <c r="K41" s="98"/>
    </row>
    <row r="42" spans="1:11" ht="15.75">
      <c r="A42" s="106"/>
      <c r="B42" s="86"/>
      <c r="C42" s="86"/>
      <c r="D42" s="18">
        <v>2024</v>
      </c>
      <c r="E42" s="17">
        <f t="shared" si="3"/>
        <v>0</v>
      </c>
      <c r="F42" s="19">
        <v>0</v>
      </c>
      <c r="G42" s="19">
        <v>0</v>
      </c>
      <c r="H42" s="19">
        <v>0</v>
      </c>
      <c r="I42" s="19">
        <v>0</v>
      </c>
      <c r="J42" s="98"/>
      <c r="K42" s="98"/>
    </row>
    <row r="43" spans="1:11" ht="17.45" customHeight="1">
      <c r="A43" s="106" t="s">
        <v>25</v>
      </c>
      <c r="B43" s="107" t="s">
        <v>26</v>
      </c>
      <c r="C43" s="86"/>
      <c r="D43" s="15" t="s">
        <v>18</v>
      </c>
      <c r="E43" s="16">
        <f>E44+E45+E46+E47+E48+E49+E50+E51+E52+E53</f>
        <v>200</v>
      </c>
      <c r="F43" s="17">
        <f>F44+F45+F46+F47+F48+F49+F50+F51+F52+F53</f>
        <v>0</v>
      </c>
      <c r="G43" s="17">
        <f>G44+G45+G46+G47+G48+G49+G50+G51+G52+G53</f>
        <v>0</v>
      </c>
      <c r="H43" s="16">
        <f>H44+H45+H46+H47+H48+H49+H50+H51+H52+H53</f>
        <v>200</v>
      </c>
      <c r="I43" s="17">
        <f>I44+I45+I46+I47+I48+I49+I50+I51+I52+I53</f>
        <v>0</v>
      </c>
      <c r="J43" s="98"/>
      <c r="K43" s="98"/>
    </row>
    <row r="44" spans="1:11" ht="15.75">
      <c r="A44" s="106"/>
      <c r="B44" s="107"/>
      <c r="C44" s="86"/>
      <c r="D44" s="18">
        <v>2015</v>
      </c>
      <c r="E44" s="17">
        <f t="shared" ref="E44:E53" si="4">F44+G44+H44+I44</f>
        <v>0</v>
      </c>
      <c r="F44" s="19">
        <v>0</v>
      </c>
      <c r="G44" s="19">
        <v>0</v>
      </c>
      <c r="H44" s="19">
        <v>0</v>
      </c>
      <c r="I44" s="19">
        <v>0</v>
      </c>
      <c r="J44" s="98"/>
      <c r="K44" s="98"/>
    </row>
    <row r="45" spans="1:11" ht="15.75">
      <c r="A45" s="106"/>
      <c r="B45" s="107"/>
      <c r="C45" s="86"/>
      <c r="D45" s="18">
        <v>2016</v>
      </c>
      <c r="E45" s="17">
        <f t="shared" si="4"/>
        <v>25</v>
      </c>
      <c r="F45" s="19">
        <v>0</v>
      </c>
      <c r="G45" s="19">
        <v>0</v>
      </c>
      <c r="H45" s="19">
        <v>25</v>
      </c>
      <c r="I45" s="19">
        <v>0</v>
      </c>
      <c r="J45" s="98"/>
      <c r="K45" s="98"/>
    </row>
    <row r="46" spans="1:11" ht="15.75">
      <c r="A46" s="106"/>
      <c r="B46" s="107"/>
      <c r="C46" s="86"/>
      <c r="D46" s="18">
        <v>2017</v>
      </c>
      <c r="E46" s="17">
        <f t="shared" si="4"/>
        <v>25</v>
      </c>
      <c r="F46" s="19">
        <v>0</v>
      </c>
      <c r="G46" s="19">
        <v>0</v>
      </c>
      <c r="H46" s="19">
        <v>25</v>
      </c>
      <c r="I46" s="19">
        <v>0</v>
      </c>
      <c r="J46" s="98"/>
      <c r="K46" s="98"/>
    </row>
    <row r="47" spans="1:11" ht="15.75">
      <c r="A47" s="106"/>
      <c r="B47" s="107"/>
      <c r="C47" s="86"/>
      <c r="D47" s="18">
        <v>2018</v>
      </c>
      <c r="E47" s="17">
        <f t="shared" si="4"/>
        <v>25</v>
      </c>
      <c r="F47" s="19">
        <v>0</v>
      </c>
      <c r="G47" s="19">
        <v>0</v>
      </c>
      <c r="H47" s="19">
        <v>25</v>
      </c>
      <c r="I47" s="19">
        <v>0</v>
      </c>
      <c r="J47" s="98"/>
      <c r="K47" s="98"/>
    </row>
    <row r="48" spans="1:11" ht="15.75" customHeight="1">
      <c r="A48" s="106"/>
      <c r="B48" s="107"/>
      <c r="C48" s="86"/>
      <c r="D48" s="18">
        <v>2019</v>
      </c>
      <c r="E48" s="17">
        <f t="shared" si="4"/>
        <v>25</v>
      </c>
      <c r="F48" s="19">
        <v>0</v>
      </c>
      <c r="G48" s="19">
        <v>0</v>
      </c>
      <c r="H48" s="19">
        <v>25</v>
      </c>
      <c r="I48" s="19">
        <v>0</v>
      </c>
      <c r="J48" s="98"/>
      <c r="K48" s="98"/>
    </row>
    <row r="49" spans="1:11" ht="15.75">
      <c r="A49" s="106"/>
      <c r="B49" s="107"/>
      <c r="C49" s="86"/>
      <c r="D49" s="18">
        <v>2020</v>
      </c>
      <c r="E49" s="17">
        <f t="shared" si="4"/>
        <v>0</v>
      </c>
      <c r="F49" s="19">
        <v>0</v>
      </c>
      <c r="G49" s="19">
        <v>0</v>
      </c>
      <c r="H49" s="19">
        <v>0</v>
      </c>
      <c r="I49" s="19">
        <v>0</v>
      </c>
      <c r="J49" s="98"/>
      <c r="K49" s="98"/>
    </row>
    <row r="50" spans="1:11" ht="15.75">
      <c r="A50" s="106"/>
      <c r="B50" s="107"/>
      <c r="C50" s="86"/>
      <c r="D50" s="18">
        <v>2021</v>
      </c>
      <c r="E50" s="17">
        <f t="shared" si="4"/>
        <v>25</v>
      </c>
      <c r="F50" s="19">
        <v>0</v>
      </c>
      <c r="G50" s="19">
        <v>0</v>
      </c>
      <c r="H50" s="19">
        <v>25</v>
      </c>
      <c r="I50" s="19">
        <v>0</v>
      </c>
      <c r="J50" s="98"/>
      <c r="K50" s="98"/>
    </row>
    <row r="51" spans="1:11" ht="15.75">
      <c r="A51" s="106"/>
      <c r="B51" s="107"/>
      <c r="C51" s="86"/>
      <c r="D51" s="18">
        <v>2022</v>
      </c>
      <c r="E51" s="17">
        <f t="shared" si="4"/>
        <v>25</v>
      </c>
      <c r="F51" s="19">
        <v>0</v>
      </c>
      <c r="G51" s="19">
        <v>0</v>
      </c>
      <c r="H51" s="19">
        <v>25</v>
      </c>
      <c r="I51" s="19">
        <v>0</v>
      </c>
      <c r="J51" s="98"/>
      <c r="K51" s="98"/>
    </row>
    <row r="52" spans="1:11" ht="15.75">
      <c r="A52" s="106"/>
      <c r="B52" s="107"/>
      <c r="C52" s="86"/>
      <c r="D52" s="18">
        <v>2023</v>
      </c>
      <c r="E52" s="17">
        <f t="shared" si="4"/>
        <v>25</v>
      </c>
      <c r="F52" s="19">
        <v>0</v>
      </c>
      <c r="G52" s="19">
        <v>0</v>
      </c>
      <c r="H52" s="19">
        <v>25</v>
      </c>
      <c r="I52" s="19">
        <v>0</v>
      </c>
      <c r="J52" s="98"/>
      <c r="K52" s="98"/>
    </row>
    <row r="53" spans="1:11" ht="15.75">
      <c r="A53" s="106"/>
      <c r="B53" s="107"/>
      <c r="C53" s="86"/>
      <c r="D53" s="18">
        <v>2024</v>
      </c>
      <c r="E53" s="17">
        <f t="shared" si="4"/>
        <v>25</v>
      </c>
      <c r="F53" s="19">
        <v>0</v>
      </c>
      <c r="G53" s="19">
        <v>0</v>
      </c>
      <c r="H53" s="19">
        <v>25</v>
      </c>
      <c r="I53" s="19">
        <v>0</v>
      </c>
      <c r="J53" s="98"/>
      <c r="K53" s="98"/>
    </row>
    <row r="54" spans="1:11" ht="17.45" customHeight="1">
      <c r="A54" s="106" t="s">
        <v>27</v>
      </c>
      <c r="B54" s="86" t="s">
        <v>28</v>
      </c>
      <c r="C54" s="86"/>
      <c r="D54" s="15" t="s">
        <v>18</v>
      </c>
      <c r="E54" s="16">
        <f>E55+E56+E57+E58+E59+E60+E61+E62+E63+E64</f>
        <v>45</v>
      </c>
      <c r="F54" s="17">
        <f>F55+F56+F57+F58+F59+F60+F61+F62+F63+F64</f>
        <v>0</v>
      </c>
      <c r="G54" s="17">
        <f>G55+G56+G57+G58+G59+G60+G61+G62+G63+G64</f>
        <v>0</v>
      </c>
      <c r="H54" s="16">
        <f>H55+H56+H57+H58+H59+H60+H61+H62+H63+H64</f>
        <v>45</v>
      </c>
      <c r="I54" s="17">
        <f>I55+I56+I57+I58+I59+I60+I61+I62+I63+I64</f>
        <v>0</v>
      </c>
      <c r="J54" s="98"/>
      <c r="K54" s="98"/>
    </row>
    <row r="55" spans="1:11" ht="15.75">
      <c r="A55" s="106"/>
      <c r="B55" s="86"/>
      <c r="C55" s="86"/>
      <c r="D55" s="18">
        <v>2015</v>
      </c>
      <c r="E55" s="17">
        <f t="shared" ref="E55:E64" si="5">F55+G55+H55+I55</f>
        <v>5</v>
      </c>
      <c r="F55" s="19">
        <v>0</v>
      </c>
      <c r="G55" s="19">
        <v>0</v>
      </c>
      <c r="H55" s="19">
        <v>5</v>
      </c>
      <c r="I55" s="19">
        <v>0</v>
      </c>
      <c r="J55" s="98"/>
      <c r="K55" s="98"/>
    </row>
    <row r="56" spans="1:11" ht="15.75">
      <c r="A56" s="106"/>
      <c r="B56" s="86"/>
      <c r="C56" s="86"/>
      <c r="D56" s="18">
        <v>2016</v>
      </c>
      <c r="E56" s="17">
        <f t="shared" si="5"/>
        <v>5</v>
      </c>
      <c r="F56" s="19">
        <v>0</v>
      </c>
      <c r="G56" s="19">
        <v>0</v>
      </c>
      <c r="H56" s="19">
        <v>5</v>
      </c>
      <c r="I56" s="19">
        <v>0</v>
      </c>
      <c r="J56" s="98"/>
      <c r="K56" s="98"/>
    </row>
    <row r="57" spans="1:11" ht="15.75">
      <c r="A57" s="106"/>
      <c r="B57" s="86"/>
      <c r="C57" s="86"/>
      <c r="D57" s="18">
        <v>2017</v>
      </c>
      <c r="E57" s="17">
        <f t="shared" si="5"/>
        <v>5</v>
      </c>
      <c r="F57" s="19">
        <v>0</v>
      </c>
      <c r="G57" s="19">
        <v>0</v>
      </c>
      <c r="H57" s="19">
        <v>5</v>
      </c>
      <c r="I57" s="19">
        <v>0</v>
      </c>
      <c r="J57" s="98"/>
      <c r="K57" s="98"/>
    </row>
    <row r="58" spans="1:11" ht="15.75">
      <c r="A58" s="106"/>
      <c r="B58" s="86"/>
      <c r="C58" s="86"/>
      <c r="D58" s="18">
        <v>2018</v>
      </c>
      <c r="E58" s="17">
        <f t="shared" si="5"/>
        <v>5</v>
      </c>
      <c r="F58" s="19">
        <v>0</v>
      </c>
      <c r="G58" s="19">
        <v>0</v>
      </c>
      <c r="H58" s="19">
        <v>5</v>
      </c>
      <c r="I58" s="19">
        <v>0</v>
      </c>
      <c r="J58" s="98"/>
      <c r="K58" s="98"/>
    </row>
    <row r="59" spans="1:11" ht="15.75" customHeight="1">
      <c r="A59" s="106"/>
      <c r="B59" s="86"/>
      <c r="C59" s="86"/>
      <c r="D59" s="18">
        <v>2019</v>
      </c>
      <c r="E59" s="17">
        <f t="shared" si="5"/>
        <v>5</v>
      </c>
      <c r="F59" s="19">
        <v>0</v>
      </c>
      <c r="G59" s="19">
        <v>0</v>
      </c>
      <c r="H59" s="19">
        <v>5</v>
      </c>
      <c r="I59" s="19">
        <v>0</v>
      </c>
      <c r="J59" s="98"/>
      <c r="K59" s="98"/>
    </row>
    <row r="60" spans="1:11" ht="15.75">
      <c r="A60" s="106"/>
      <c r="B60" s="86"/>
      <c r="C60" s="86"/>
      <c r="D60" s="18">
        <v>2020</v>
      </c>
      <c r="E60" s="17">
        <f t="shared" si="5"/>
        <v>0</v>
      </c>
      <c r="F60" s="19">
        <v>0</v>
      </c>
      <c r="G60" s="19">
        <v>0</v>
      </c>
      <c r="H60" s="19">
        <v>0</v>
      </c>
      <c r="I60" s="19">
        <v>0</v>
      </c>
      <c r="J60" s="98"/>
      <c r="K60" s="98"/>
    </row>
    <row r="61" spans="1:11" ht="15.75">
      <c r="A61" s="106"/>
      <c r="B61" s="86"/>
      <c r="C61" s="86"/>
      <c r="D61" s="18">
        <v>2021</v>
      </c>
      <c r="E61" s="17">
        <f t="shared" si="5"/>
        <v>5</v>
      </c>
      <c r="F61" s="19">
        <v>0</v>
      </c>
      <c r="G61" s="19">
        <v>0</v>
      </c>
      <c r="H61" s="19">
        <v>5</v>
      </c>
      <c r="I61" s="19">
        <v>0</v>
      </c>
      <c r="J61" s="98"/>
      <c r="K61" s="98"/>
    </row>
    <row r="62" spans="1:11" ht="15.75">
      <c r="A62" s="106"/>
      <c r="B62" s="86"/>
      <c r="C62" s="86"/>
      <c r="D62" s="18">
        <v>2022</v>
      </c>
      <c r="E62" s="17">
        <f t="shared" si="5"/>
        <v>5</v>
      </c>
      <c r="F62" s="19">
        <v>0</v>
      </c>
      <c r="G62" s="19">
        <v>0</v>
      </c>
      <c r="H62" s="19">
        <v>5</v>
      </c>
      <c r="I62" s="19">
        <v>0</v>
      </c>
      <c r="J62" s="98"/>
      <c r="K62" s="98"/>
    </row>
    <row r="63" spans="1:11" ht="15.75">
      <c r="A63" s="106"/>
      <c r="B63" s="86"/>
      <c r="C63" s="86"/>
      <c r="D63" s="18">
        <v>2023</v>
      </c>
      <c r="E63" s="17">
        <f t="shared" si="5"/>
        <v>5</v>
      </c>
      <c r="F63" s="19">
        <v>0</v>
      </c>
      <c r="G63" s="19">
        <v>0</v>
      </c>
      <c r="H63" s="19">
        <v>5</v>
      </c>
      <c r="I63" s="19">
        <v>0</v>
      </c>
      <c r="J63" s="98"/>
      <c r="K63" s="98"/>
    </row>
    <row r="64" spans="1:11" ht="15.75">
      <c r="A64" s="106"/>
      <c r="B64" s="86"/>
      <c r="C64" s="86"/>
      <c r="D64" s="18">
        <v>2024</v>
      </c>
      <c r="E64" s="17">
        <f t="shared" si="5"/>
        <v>5</v>
      </c>
      <c r="F64" s="19">
        <v>0</v>
      </c>
      <c r="G64" s="19">
        <v>0</v>
      </c>
      <c r="H64" s="19">
        <v>5</v>
      </c>
      <c r="I64" s="19">
        <v>0</v>
      </c>
      <c r="J64" s="98"/>
      <c r="K64" s="98"/>
    </row>
    <row r="65" spans="1:11" ht="20.45" customHeight="1">
      <c r="A65" s="106"/>
      <c r="B65" s="80" t="s">
        <v>29</v>
      </c>
      <c r="C65" s="91"/>
      <c r="D65" s="20" t="s">
        <v>18</v>
      </c>
      <c r="E65" s="22">
        <f>E66+E67+E68+E69+E70+E71+E72+E73+E74+E75</f>
        <v>450</v>
      </c>
      <c r="F65" s="23">
        <f>F66+F67+F68+F69+F70+F71+F72+F73+F74+F75</f>
        <v>0</v>
      </c>
      <c r="G65" s="23">
        <f>G66+G67+G68+G69+G70+G71+G72+G73+G74+G75</f>
        <v>0</v>
      </c>
      <c r="H65" s="22">
        <f>H66+H67+H68+H69+H70+H71+H72+H73+H74+H75</f>
        <v>450</v>
      </c>
      <c r="I65" s="23">
        <f>I66+I67+I68+I69+I70+I71+I72+I73+I74+I75</f>
        <v>0</v>
      </c>
      <c r="J65" s="98"/>
      <c r="K65" s="98"/>
    </row>
    <row r="66" spans="1:11" ht="15.75">
      <c r="A66" s="106"/>
      <c r="B66" s="80"/>
      <c r="C66" s="91"/>
      <c r="D66" s="24">
        <v>2015</v>
      </c>
      <c r="E66" s="23">
        <f t="shared" ref="E66:E75" si="6">F66+G66+H66+I66</f>
        <v>50</v>
      </c>
      <c r="F66" s="23">
        <f t="shared" ref="F66:I75" si="7">F11+F22+F33+F44+F55</f>
        <v>0</v>
      </c>
      <c r="G66" s="23">
        <f t="shared" si="7"/>
        <v>0</v>
      </c>
      <c r="H66" s="23">
        <f t="shared" si="7"/>
        <v>50</v>
      </c>
      <c r="I66" s="23">
        <f t="shared" si="7"/>
        <v>0</v>
      </c>
      <c r="J66" s="98"/>
      <c r="K66" s="98"/>
    </row>
    <row r="67" spans="1:11" ht="15.75">
      <c r="A67" s="106"/>
      <c r="B67" s="80"/>
      <c r="C67" s="91"/>
      <c r="D67" s="24">
        <v>2016</v>
      </c>
      <c r="E67" s="23">
        <f t="shared" si="6"/>
        <v>50</v>
      </c>
      <c r="F67" s="23">
        <f t="shared" si="7"/>
        <v>0</v>
      </c>
      <c r="G67" s="23">
        <f t="shared" si="7"/>
        <v>0</v>
      </c>
      <c r="H67" s="23">
        <f t="shared" si="7"/>
        <v>50</v>
      </c>
      <c r="I67" s="23">
        <f t="shared" si="7"/>
        <v>0</v>
      </c>
      <c r="J67" s="98"/>
      <c r="K67" s="98"/>
    </row>
    <row r="68" spans="1:11" ht="15.75">
      <c r="A68" s="106"/>
      <c r="B68" s="80"/>
      <c r="C68" s="91"/>
      <c r="D68" s="24">
        <v>2017</v>
      </c>
      <c r="E68" s="23">
        <f t="shared" si="6"/>
        <v>50</v>
      </c>
      <c r="F68" s="23">
        <f t="shared" si="7"/>
        <v>0</v>
      </c>
      <c r="G68" s="23">
        <f t="shared" si="7"/>
        <v>0</v>
      </c>
      <c r="H68" s="23">
        <f t="shared" si="7"/>
        <v>50</v>
      </c>
      <c r="I68" s="23">
        <f t="shared" si="7"/>
        <v>0</v>
      </c>
      <c r="J68" s="98"/>
      <c r="K68" s="98"/>
    </row>
    <row r="69" spans="1:11" ht="15.75">
      <c r="A69" s="106"/>
      <c r="B69" s="80"/>
      <c r="C69" s="91"/>
      <c r="D69" s="24">
        <v>2018</v>
      </c>
      <c r="E69" s="23">
        <f t="shared" si="6"/>
        <v>50</v>
      </c>
      <c r="F69" s="23">
        <f t="shared" si="7"/>
        <v>0</v>
      </c>
      <c r="G69" s="23">
        <f t="shared" si="7"/>
        <v>0</v>
      </c>
      <c r="H69" s="23">
        <f t="shared" si="7"/>
        <v>50</v>
      </c>
      <c r="I69" s="23">
        <f t="shared" si="7"/>
        <v>0</v>
      </c>
      <c r="J69" s="98"/>
      <c r="K69" s="98"/>
    </row>
    <row r="70" spans="1:11" ht="15.75" customHeight="1">
      <c r="A70" s="106"/>
      <c r="B70" s="80"/>
      <c r="C70" s="91"/>
      <c r="D70" s="24">
        <v>2019</v>
      </c>
      <c r="E70" s="23">
        <f t="shared" si="6"/>
        <v>50</v>
      </c>
      <c r="F70" s="23">
        <f t="shared" si="7"/>
        <v>0</v>
      </c>
      <c r="G70" s="23">
        <f t="shared" si="7"/>
        <v>0</v>
      </c>
      <c r="H70" s="23">
        <f t="shared" si="7"/>
        <v>50</v>
      </c>
      <c r="I70" s="23">
        <f t="shared" si="7"/>
        <v>0</v>
      </c>
      <c r="J70" s="98"/>
      <c r="K70" s="98"/>
    </row>
    <row r="71" spans="1:11" ht="15.75">
      <c r="A71" s="106"/>
      <c r="B71" s="80"/>
      <c r="C71" s="91"/>
      <c r="D71" s="24">
        <v>2020</v>
      </c>
      <c r="E71" s="23">
        <f t="shared" si="6"/>
        <v>0</v>
      </c>
      <c r="F71" s="23">
        <f t="shared" si="7"/>
        <v>0</v>
      </c>
      <c r="G71" s="23">
        <f t="shared" si="7"/>
        <v>0</v>
      </c>
      <c r="H71" s="23">
        <f t="shared" si="7"/>
        <v>0</v>
      </c>
      <c r="I71" s="23">
        <f t="shared" si="7"/>
        <v>0</v>
      </c>
      <c r="J71" s="98"/>
      <c r="K71" s="98"/>
    </row>
    <row r="72" spans="1:11" ht="15.75">
      <c r="A72" s="106"/>
      <c r="B72" s="80"/>
      <c r="C72" s="91"/>
      <c r="D72" s="24">
        <v>2021</v>
      </c>
      <c r="E72" s="23">
        <f t="shared" si="6"/>
        <v>50</v>
      </c>
      <c r="F72" s="23">
        <f t="shared" si="7"/>
        <v>0</v>
      </c>
      <c r="G72" s="23">
        <f t="shared" si="7"/>
        <v>0</v>
      </c>
      <c r="H72" s="23">
        <f t="shared" si="7"/>
        <v>50</v>
      </c>
      <c r="I72" s="23">
        <f t="shared" si="7"/>
        <v>0</v>
      </c>
      <c r="J72" s="98"/>
      <c r="K72" s="98"/>
    </row>
    <row r="73" spans="1:11" ht="15.75">
      <c r="A73" s="106"/>
      <c r="B73" s="80"/>
      <c r="C73" s="91"/>
      <c r="D73" s="24">
        <v>2022</v>
      </c>
      <c r="E73" s="23">
        <f t="shared" si="6"/>
        <v>50</v>
      </c>
      <c r="F73" s="23">
        <f t="shared" si="7"/>
        <v>0</v>
      </c>
      <c r="G73" s="23">
        <f t="shared" si="7"/>
        <v>0</v>
      </c>
      <c r="H73" s="23">
        <f t="shared" si="7"/>
        <v>50</v>
      </c>
      <c r="I73" s="23">
        <f t="shared" si="7"/>
        <v>0</v>
      </c>
      <c r="J73" s="98"/>
      <c r="K73" s="98"/>
    </row>
    <row r="74" spans="1:11" ht="15.75">
      <c r="A74" s="106"/>
      <c r="B74" s="80"/>
      <c r="C74" s="91"/>
      <c r="D74" s="24">
        <v>2023</v>
      </c>
      <c r="E74" s="23">
        <f t="shared" si="6"/>
        <v>50</v>
      </c>
      <c r="F74" s="23">
        <f t="shared" si="7"/>
        <v>0</v>
      </c>
      <c r="G74" s="23">
        <f t="shared" si="7"/>
        <v>0</v>
      </c>
      <c r="H74" s="23">
        <f t="shared" si="7"/>
        <v>50</v>
      </c>
      <c r="I74" s="23">
        <f t="shared" si="7"/>
        <v>0</v>
      </c>
      <c r="J74" s="98"/>
      <c r="K74" s="98"/>
    </row>
    <row r="75" spans="1:11" ht="15.75">
      <c r="A75" s="106"/>
      <c r="B75" s="80"/>
      <c r="C75" s="91"/>
      <c r="D75" s="24">
        <v>2024</v>
      </c>
      <c r="E75" s="23">
        <f t="shared" si="6"/>
        <v>50</v>
      </c>
      <c r="F75" s="23">
        <f t="shared" si="7"/>
        <v>0</v>
      </c>
      <c r="G75" s="23">
        <f t="shared" si="7"/>
        <v>0</v>
      </c>
      <c r="H75" s="23">
        <f t="shared" si="7"/>
        <v>50</v>
      </c>
      <c r="I75" s="23">
        <f t="shared" si="7"/>
        <v>0</v>
      </c>
      <c r="J75" s="98"/>
      <c r="K75" s="98"/>
    </row>
    <row r="76" spans="1:11" ht="57" customHeight="1">
      <c r="A76" s="14" t="s">
        <v>30</v>
      </c>
      <c r="B76" s="96" t="s">
        <v>31</v>
      </c>
      <c r="C76" s="96"/>
      <c r="D76" s="96"/>
      <c r="E76" s="96"/>
      <c r="F76" s="96"/>
      <c r="G76" s="96"/>
      <c r="H76" s="96"/>
      <c r="I76" s="96"/>
      <c r="J76" s="96"/>
      <c r="K76" s="96"/>
    </row>
    <row r="77" spans="1:11" ht="17.45" customHeight="1">
      <c r="A77" s="79" t="s">
        <v>32</v>
      </c>
      <c r="B77" s="86" t="s">
        <v>33</v>
      </c>
      <c r="C77" s="97"/>
      <c r="D77" s="25" t="s">
        <v>18</v>
      </c>
      <c r="E77" s="16">
        <f>E78+E79+E80+E81+E82+E83+E84+E85+E86+E87</f>
        <v>5730.0999999999995</v>
      </c>
      <c r="F77" s="17">
        <f>F78+F79+F80+F81+F82+F83+F84+F85+F86+F87</f>
        <v>0</v>
      </c>
      <c r="G77" s="16">
        <f>G78+G79+G80+G81+G82+G83+G84+G85+G86+G87</f>
        <v>4339.2</v>
      </c>
      <c r="H77" s="26">
        <f>H78+H79+H80+H81+H82+H83+H84+H85+H86+H87</f>
        <v>1390.9</v>
      </c>
      <c r="I77" s="17">
        <f>I78+I79+I80+I81+I82+I83+I84+I85+I86+I87</f>
        <v>0</v>
      </c>
      <c r="J77" s="27"/>
      <c r="K77" s="98" t="s">
        <v>34</v>
      </c>
    </row>
    <row r="78" spans="1:11" ht="57.6" customHeight="1">
      <c r="A78" s="79"/>
      <c r="B78" s="86"/>
      <c r="C78" s="86"/>
      <c r="D78" s="18">
        <v>2015</v>
      </c>
      <c r="E78" s="17">
        <f t="shared" ref="E78:E87" si="8">F78+G78+H78+I78</f>
        <v>599.29999999999995</v>
      </c>
      <c r="F78" s="19">
        <v>0</v>
      </c>
      <c r="G78" s="19">
        <v>564.29999999999995</v>
      </c>
      <c r="H78" s="17">
        <v>35</v>
      </c>
      <c r="I78" s="19">
        <v>0</v>
      </c>
      <c r="J78" s="28" t="s">
        <v>35</v>
      </c>
      <c r="K78" s="98"/>
    </row>
    <row r="79" spans="1:11" ht="60" customHeight="1">
      <c r="A79" s="79"/>
      <c r="B79" s="86"/>
      <c r="C79" s="86"/>
      <c r="D79" s="18">
        <v>2016</v>
      </c>
      <c r="E79" s="17">
        <f t="shared" si="8"/>
        <v>1047.5</v>
      </c>
      <c r="F79" s="19">
        <v>0</v>
      </c>
      <c r="G79" s="19">
        <v>994.5</v>
      </c>
      <c r="H79" s="17">
        <v>53</v>
      </c>
      <c r="I79" s="19">
        <v>0</v>
      </c>
      <c r="J79" s="28" t="s">
        <v>36</v>
      </c>
      <c r="K79" s="98"/>
    </row>
    <row r="80" spans="1:11" ht="51">
      <c r="A80" s="79"/>
      <c r="B80" s="86"/>
      <c r="C80" s="86"/>
      <c r="D80" s="18">
        <v>2017</v>
      </c>
      <c r="E80" s="17">
        <f t="shared" si="8"/>
        <v>2112.9</v>
      </c>
      <c r="F80" s="19">
        <v>0</v>
      </c>
      <c r="G80" s="19">
        <v>1863.9</v>
      </c>
      <c r="H80" s="17">
        <v>249</v>
      </c>
      <c r="I80" s="19">
        <v>0</v>
      </c>
      <c r="J80" s="29" t="s">
        <v>37</v>
      </c>
      <c r="K80" s="98"/>
    </row>
    <row r="81" spans="1:11" ht="46.15" customHeight="1">
      <c r="A81" s="79"/>
      <c r="B81" s="86"/>
      <c r="C81" s="86"/>
      <c r="D81" s="18">
        <v>2018</v>
      </c>
      <c r="E81" s="17">
        <f t="shared" si="8"/>
        <v>272</v>
      </c>
      <c r="F81" s="19">
        <v>0</v>
      </c>
      <c r="G81" s="19">
        <v>0</v>
      </c>
      <c r="H81" s="17">
        <v>272</v>
      </c>
      <c r="I81" s="19">
        <v>0</v>
      </c>
      <c r="J81" s="28" t="s">
        <v>38</v>
      </c>
      <c r="K81" s="98"/>
    </row>
    <row r="82" spans="1:11" ht="15.75" customHeight="1">
      <c r="A82" s="79"/>
      <c r="B82" s="86"/>
      <c r="C82" s="86"/>
      <c r="D82" s="18">
        <v>2019</v>
      </c>
      <c r="E82" s="17">
        <f t="shared" si="8"/>
        <v>0</v>
      </c>
      <c r="F82" s="19">
        <v>0</v>
      </c>
      <c r="G82" s="19">
        <v>0</v>
      </c>
      <c r="H82" s="19">
        <v>0</v>
      </c>
      <c r="I82" s="19">
        <v>0</v>
      </c>
      <c r="J82" s="96"/>
      <c r="K82" s="98"/>
    </row>
    <row r="83" spans="1:11" ht="15.75">
      <c r="A83" s="79"/>
      <c r="B83" s="86"/>
      <c r="C83" s="86"/>
      <c r="D83" s="18">
        <v>2020</v>
      </c>
      <c r="E83" s="17">
        <f t="shared" si="8"/>
        <v>0</v>
      </c>
      <c r="F83" s="19">
        <v>0</v>
      </c>
      <c r="G83" s="19">
        <v>0</v>
      </c>
      <c r="H83" s="19">
        <v>0</v>
      </c>
      <c r="I83" s="19">
        <v>0</v>
      </c>
      <c r="J83" s="96"/>
      <c r="K83" s="98"/>
    </row>
    <row r="84" spans="1:11" ht="75">
      <c r="A84" s="79"/>
      <c r="B84" s="86"/>
      <c r="C84" s="86"/>
      <c r="D84" s="18">
        <v>2021</v>
      </c>
      <c r="E84" s="23">
        <f t="shared" si="8"/>
        <v>680</v>
      </c>
      <c r="F84" s="30">
        <v>0</v>
      </c>
      <c r="G84" s="30">
        <v>0</v>
      </c>
      <c r="H84" s="30">
        <v>680</v>
      </c>
      <c r="I84" s="30">
        <v>0</v>
      </c>
      <c r="J84" s="31" t="s">
        <v>39</v>
      </c>
      <c r="K84" s="98"/>
    </row>
    <row r="85" spans="1:11" ht="15.75">
      <c r="A85" s="79"/>
      <c r="B85" s="86"/>
      <c r="C85" s="86"/>
      <c r="D85" s="18">
        <v>2022</v>
      </c>
      <c r="E85" s="17">
        <f t="shared" si="8"/>
        <v>0</v>
      </c>
      <c r="F85" s="19">
        <v>0</v>
      </c>
      <c r="G85" s="19">
        <v>0</v>
      </c>
      <c r="H85" s="19">
        <v>0</v>
      </c>
      <c r="I85" s="19">
        <v>0</v>
      </c>
      <c r="J85" s="32"/>
      <c r="K85" s="98"/>
    </row>
    <row r="86" spans="1:11" ht="46.15" customHeight="1">
      <c r="A86" s="79"/>
      <c r="B86" s="86"/>
      <c r="C86" s="86"/>
      <c r="D86" s="18">
        <v>2023</v>
      </c>
      <c r="E86" s="17">
        <f t="shared" si="8"/>
        <v>1018.4</v>
      </c>
      <c r="F86" s="19">
        <v>0</v>
      </c>
      <c r="G86" s="23">
        <v>916.5</v>
      </c>
      <c r="H86" s="23">
        <v>101.9</v>
      </c>
      <c r="I86" s="19">
        <v>0</v>
      </c>
      <c r="J86" s="28" t="s">
        <v>40</v>
      </c>
      <c r="K86" s="98"/>
    </row>
    <row r="87" spans="1:11" ht="15.75">
      <c r="A87" s="79"/>
      <c r="B87" s="86"/>
      <c r="C87" s="86"/>
      <c r="D87" s="18">
        <v>2024</v>
      </c>
      <c r="E87" s="17">
        <f t="shared" si="8"/>
        <v>0</v>
      </c>
      <c r="F87" s="19">
        <v>0</v>
      </c>
      <c r="G87" s="19">
        <v>0</v>
      </c>
      <c r="H87" s="19">
        <v>0</v>
      </c>
      <c r="I87" s="19">
        <v>0</v>
      </c>
      <c r="J87" s="33" t="s">
        <v>41</v>
      </c>
      <c r="K87" s="98"/>
    </row>
    <row r="88" spans="1:11" ht="17.45" customHeight="1">
      <c r="A88" s="79" t="s">
        <v>42</v>
      </c>
      <c r="B88" s="86" t="s">
        <v>43</v>
      </c>
      <c r="C88" s="87"/>
      <c r="D88" s="25" t="s">
        <v>18</v>
      </c>
      <c r="E88" s="26">
        <f>E89+E90+E91+E92+E93+E94+E95+E96+E97+E98</f>
        <v>166195.40000000002</v>
      </c>
      <c r="F88" s="17">
        <f>F89+F90+F91+F92+F93+F94+F95+F96+F97+F98</f>
        <v>0</v>
      </c>
      <c r="G88" s="17">
        <f>G89+G90+G91+G92+G93+G94+G95+G96+G97+G98</f>
        <v>0</v>
      </c>
      <c r="H88" s="26">
        <f>H89+H90+H91+H92+H93+H94+H95+H96+H97+H98</f>
        <v>166195.40000000002</v>
      </c>
      <c r="I88" s="17">
        <f>I89+I90+I91+I92+I93+I94+I95+I96+I97+I98</f>
        <v>0</v>
      </c>
      <c r="J88" s="96" t="s">
        <v>44</v>
      </c>
      <c r="K88" s="98"/>
    </row>
    <row r="89" spans="1:11" ht="15.75">
      <c r="A89" s="79"/>
      <c r="B89" s="86"/>
      <c r="C89" s="86"/>
      <c r="D89" s="18">
        <v>2015</v>
      </c>
      <c r="E89" s="17">
        <f t="shared" ref="E89:E98" si="9">F89+G89+H89+I89</f>
        <v>6774.5</v>
      </c>
      <c r="F89" s="19">
        <v>0</v>
      </c>
      <c r="G89" s="19">
        <v>0</v>
      </c>
      <c r="H89" s="17">
        <v>6774.5</v>
      </c>
      <c r="I89" s="19">
        <v>0</v>
      </c>
      <c r="J89" s="96"/>
      <c r="K89" s="98"/>
    </row>
    <row r="90" spans="1:11" ht="15.75">
      <c r="A90" s="79"/>
      <c r="B90" s="86"/>
      <c r="C90" s="86"/>
      <c r="D90" s="18">
        <v>2016</v>
      </c>
      <c r="E90" s="17">
        <f t="shared" si="9"/>
        <v>14620.8</v>
      </c>
      <c r="F90" s="19">
        <v>0</v>
      </c>
      <c r="G90" s="19">
        <v>0</v>
      </c>
      <c r="H90" s="17">
        <v>14620.8</v>
      </c>
      <c r="I90" s="19">
        <v>0</v>
      </c>
      <c r="J90" s="96"/>
      <c r="K90" s="98"/>
    </row>
    <row r="91" spans="1:11" ht="15.75">
      <c r="A91" s="79"/>
      <c r="B91" s="86"/>
      <c r="C91" s="86"/>
      <c r="D91" s="18">
        <v>2017</v>
      </c>
      <c r="E91" s="17">
        <f t="shared" si="9"/>
        <v>12320</v>
      </c>
      <c r="F91" s="19">
        <v>0</v>
      </c>
      <c r="G91" s="19">
        <v>0</v>
      </c>
      <c r="H91" s="17">
        <v>12320</v>
      </c>
      <c r="I91" s="19">
        <v>0</v>
      </c>
      <c r="J91" s="96"/>
      <c r="K91" s="98"/>
    </row>
    <row r="92" spans="1:11" ht="15.75">
      <c r="A92" s="79"/>
      <c r="B92" s="86"/>
      <c r="C92" s="86"/>
      <c r="D92" s="18">
        <v>2018</v>
      </c>
      <c r="E92" s="17">
        <f t="shared" si="9"/>
        <v>13032.3</v>
      </c>
      <c r="F92" s="19">
        <v>0</v>
      </c>
      <c r="G92" s="19">
        <v>0</v>
      </c>
      <c r="H92" s="17">
        <v>13032.3</v>
      </c>
      <c r="I92" s="19">
        <v>0</v>
      </c>
      <c r="J92" s="96"/>
      <c r="K92" s="98"/>
    </row>
    <row r="93" spans="1:11" ht="15.75">
      <c r="A93" s="79"/>
      <c r="B93" s="86"/>
      <c r="C93" s="86"/>
      <c r="D93" s="18">
        <v>2019</v>
      </c>
      <c r="E93" s="17">
        <f t="shared" si="9"/>
        <v>13464</v>
      </c>
      <c r="F93" s="19">
        <v>0</v>
      </c>
      <c r="G93" s="19">
        <v>0</v>
      </c>
      <c r="H93" s="17">
        <v>13464</v>
      </c>
      <c r="I93" s="19">
        <v>0</v>
      </c>
      <c r="J93" s="96"/>
      <c r="K93" s="98"/>
    </row>
    <row r="94" spans="1:11" ht="15.75">
      <c r="A94" s="79"/>
      <c r="B94" s="86"/>
      <c r="C94" s="86"/>
      <c r="D94" s="18">
        <v>2020</v>
      </c>
      <c r="E94" s="17">
        <f t="shared" si="9"/>
        <v>16190.6</v>
      </c>
      <c r="F94" s="19">
        <v>0</v>
      </c>
      <c r="G94" s="19">
        <v>0</v>
      </c>
      <c r="H94" s="17">
        <v>16190.6</v>
      </c>
      <c r="I94" s="19">
        <v>0</v>
      </c>
      <c r="J94" s="96"/>
      <c r="K94" s="98"/>
    </row>
    <row r="95" spans="1:11" ht="15.75">
      <c r="A95" s="79"/>
      <c r="B95" s="86"/>
      <c r="C95" s="86"/>
      <c r="D95" s="18">
        <v>2021</v>
      </c>
      <c r="E95" s="23">
        <f t="shared" si="9"/>
        <v>20911.099999999999</v>
      </c>
      <c r="F95" s="30">
        <v>0</v>
      </c>
      <c r="G95" s="30">
        <v>0</v>
      </c>
      <c r="H95" s="23">
        <v>20911.099999999999</v>
      </c>
      <c r="I95" s="19">
        <v>0</v>
      </c>
      <c r="J95" s="96"/>
      <c r="K95" s="98"/>
    </row>
    <row r="96" spans="1:11" ht="15.75">
      <c r="A96" s="79"/>
      <c r="B96" s="86"/>
      <c r="C96" s="86"/>
      <c r="D96" s="62">
        <v>2022</v>
      </c>
      <c r="E96" s="63">
        <f t="shared" si="9"/>
        <v>23697.1</v>
      </c>
      <c r="F96" s="64">
        <v>0</v>
      </c>
      <c r="G96" s="64">
        <v>0</v>
      </c>
      <c r="H96" s="63">
        <v>23697.1</v>
      </c>
      <c r="I96" s="64">
        <v>0</v>
      </c>
      <c r="J96" s="96"/>
      <c r="K96" s="98"/>
    </row>
    <row r="97" spans="1:11" ht="15.75">
      <c r="A97" s="79"/>
      <c r="B97" s="86"/>
      <c r="C97" s="86"/>
      <c r="D97" s="18">
        <v>2023</v>
      </c>
      <c r="E97" s="23">
        <f t="shared" si="9"/>
        <v>22592.5</v>
      </c>
      <c r="F97" s="30">
        <v>0</v>
      </c>
      <c r="G97" s="30">
        <v>0</v>
      </c>
      <c r="H97" s="23">
        <v>22592.5</v>
      </c>
      <c r="I97" s="19">
        <v>0</v>
      </c>
      <c r="J97" s="96"/>
      <c r="K97" s="98"/>
    </row>
    <row r="98" spans="1:11" ht="15.75">
      <c r="A98" s="79"/>
      <c r="B98" s="86"/>
      <c r="C98" s="86"/>
      <c r="D98" s="18">
        <v>2024</v>
      </c>
      <c r="E98" s="23">
        <f t="shared" si="9"/>
        <v>22592.5</v>
      </c>
      <c r="F98" s="30">
        <v>0</v>
      </c>
      <c r="G98" s="30">
        <v>0</v>
      </c>
      <c r="H98" s="23">
        <v>22592.5</v>
      </c>
      <c r="I98" s="19">
        <v>0</v>
      </c>
      <c r="J98" s="96"/>
      <c r="K98" s="98"/>
    </row>
    <row r="99" spans="1:11" ht="17.45" customHeight="1">
      <c r="A99" s="79" t="s">
        <v>45</v>
      </c>
      <c r="B99" s="99" t="s">
        <v>101</v>
      </c>
      <c r="C99" s="100"/>
      <c r="D99" s="55" t="s">
        <v>18</v>
      </c>
      <c r="E99" s="56">
        <f>E100+E101+E102+E103+E104+E105+E106+E107+E108+E109</f>
        <v>2564.6</v>
      </c>
      <c r="F99" s="57">
        <f>F100+F101+F102+F103+F104+F105+F106+F107+F108+F109</f>
        <v>0</v>
      </c>
      <c r="G99" s="57">
        <f>G100+G101+G102+G103+G104+G105+G106+G107+G108+G109</f>
        <v>0</v>
      </c>
      <c r="H99" s="56">
        <f>H100+H101+H102+H103+H104+H105+H106+H107+H108+H109</f>
        <v>2564.6</v>
      </c>
      <c r="I99" s="58">
        <f>I100+I101+I102+I103+I104+I105+I106+I107+I108+I109</f>
        <v>0</v>
      </c>
      <c r="J99" s="96"/>
      <c r="K99" s="98"/>
    </row>
    <row r="100" spans="1:11" ht="15.75">
      <c r="A100" s="79"/>
      <c r="B100" s="99"/>
      <c r="C100" s="100"/>
      <c r="D100" s="59">
        <v>2015</v>
      </c>
      <c r="E100" s="57">
        <f t="shared" ref="E100:E109" si="10">F100+G100+H100+I100</f>
        <v>0</v>
      </c>
      <c r="F100" s="60">
        <v>0</v>
      </c>
      <c r="G100" s="60">
        <v>0</v>
      </c>
      <c r="H100" s="60">
        <v>0</v>
      </c>
      <c r="I100" s="61">
        <v>0</v>
      </c>
      <c r="J100" s="96"/>
      <c r="K100" s="98"/>
    </row>
    <row r="101" spans="1:11" ht="15.75">
      <c r="A101" s="79"/>
      <c r="B101" s="99"/>
      <c r="C101" s="100"/>
      <c r="D101" s="59">
        <v>2016</v>
      </c>
      <c r="E101" s="57">
        <f t="shared" si="10"/>
        <v>0</v>
      </c>
      <c r="F101" s="60">
        <v>0</v>
      </c>
      <c r="G101" s="60">
        <v>0</v>
      </c>
      <c r="H101" s="60">
        <v>0</v>
      </c>
      <c r="I101" s="61">
        <v>0</v>
      </c>
      <c r="J101" s="96"/>
      <c r="K101" s="98"/>
    </row>
    <row r="102" spans="1:11" ht="15.75">
      <c r="A102" s="79"/>
      <c r="B102" s="99"/>
      <c r="C102" s="100"/>
      <c r="D102" s="59">
        <v>2017</v>
      </c>
      <c r="E102" s="58">
        <f t="shared" si="10"/>
        <v>0</v>
      </c>
      <c r="F102" s="61">
        <v>0</v>
      </c>
      <c r="G102" s="61">
        <v>0</v>
      </c>
      <c r="H102" s="61">
        <v>0</v>
      </c>
      <c r="I102" s="61">
        <v>0</v>
      </c>
      <c r="J102" s="96"/>
      <c r="K102" s="98"/>
    </row>
    <row r="103" spans="1:11" ht="15.75">
      <c r="A103" s="79"/>
      <c r="B103" s="99"/>
      <c r="C103" s="100"/>
      <c r="D103" s="59">
        <v>2018</v>
      </c>
      <c r="E103" s="58">
        <f t="shared" si="10"/>
        <v>50</v>
      </c>
      <c r="F103" s="61">
        <v>0</v>
      </c>
      <c r="G103" s="61">
        <v>0</v>
      </c>
      <c r="H103" s="58">
        <v>50</v>
      </c>
      <c r="I103" s="61">
        <v>0</v>
      </c>
      <c r="J103" s="96"/>
      <c r="K103" s="98"/>
    </row>
    <row r="104" spans="1:11" ht="15.75">
      <c r="A104" s="79"/>
      <c r="B104" s="99"/>
      <c r="C104" s="100"/>
      <c r="D104" s="59">
        <v>2019</v>
      </c>
      <c r="E104" s="58">
        <f t="shared" si="10"/>
        <v>393.8</v>
      </c>
      <c r="F104" s="61">
        <v>0</v>
      </c>
      <c r="G104" s="61">
        <v>0</v>
      </c>
      <c r="H104" s="58">
        <v>393.8</v>
      </c>
      <c r="I104" s="61">
        <v>0</v>
      </c>
      <c r="J104" s="96"/>
      <c r="K104" s="98"/>
    </row>
    <row r="105" spans="1:11" ht="15.75">
      <c r="A105" s="79"/>
      <c r="B105" s="99"/>
      <c r="C105" s="100"/>
      <c r="D105" s="59">
        <v>2020</v>
      </c>
      <c r="E105" s="58">
        <f t="shared" si="10"/>
        <v>378</v>
      </c>
      <c r="F105" s="60">
        <v>0</v>
      </c>
      <c r="G105" s="60">
        <v>0</v>
      </c>
      <c r="H105" s="57">
        <v>378</v>
      </c>
      <c r="I105" s="61">
        <v>0</v>
      </c>
      <c r="J105" s="96"/>
      <c r="K105" s="98"/>
    </row>
    <row r="106" spans="1:11" ht="15.75">
      <c r="A106" s="79"/>
      <c r="B106" s="99"/>
      <c r="C106" s="100"/>
      <c r="D106" s="59">
        <v>2021</v>
      </c>
      <c r="E106" s="58">
        <f t="shared" si="10"/>
        <v>1742.8</v>
      </c>
      <c r="F106" s="60">
        <v>0</v>
      </c>
      <c r="G106" s="60">
        <v>0</v>
      </c>
      <c r="H106" s="60">
        <v>1742.8</v>
      </c>
      <c r="I106" s="61">
        <v>0</v>
      </c>
      <c r="J106" s="96"/>
      <c r="K106" s="98"/>
    </row>
    <row r="107" spans="1:11" ht="15.75">
      <c r="A107" s="79"/>
      <c r="B107" s="99"/>
      <c r="C107" s="100"/>
      <c r="D107" s="62">
        <v>2022</v>
      </c>
      <c r="E107" s="63">
        <f t="shared" si="10"/>
        <v>0</v>
      </c>
      <c r="F107" s="64">
        <v>0</v>
      </c>
      <c r="G107" s="64">
        <v>0</v>
      </c>
      <c r="H107" s="64">
        <v>0</v>
      </c>
      <c r="I107" s="64">
        <v>0</v>
      </c>
      <c r="J107" s="96"/>
      <c r="K107" s="98"/>
    </row>
    <row r="108" spans="1:11" ht="15.75">
      <c r="A108" s="79"/>
      <c r="B108" s="99"/>
      <c r="C108" s="100"/>
      <c r="D108" s="59">
        <v>2023</v>
      </c>
      <c r="E108" s="57">
        <f t="shared" si="10"/>
        <v>0</v>
      </c>
      <c r="F108" s="60">
        <v>0</v>
      </c>
      <c r="G108" s="60">
        <v>0</v>
      </c>
      <c r="H108" s="60">
        <v>0</v>
      </c>
      <c r="I108" s="61">
        <v>0</v>
      </c>
      <c r="J108" s="96"/>
      <c r="K108" s="98"/>
    </row>
    <row r="109" spans="1:11" ht="15.75">
      <c r="A109" s="79"/>
      <c r="B109" s="99"/>
      <c r="C109" s="100"/>
      <c r="D109" s="59">
        <v>2024</v>
      </c>
      <c r="E109" s="57">
        <f t="shared" si="10"/>
        <v>0</v>
      </c>
      <c r="F109" s="60">
        <v>0</v>
      </c>
      <c r="G109" s="60">
        <v>0</v>
      </c>
      <c r="H109" s="60">
        <v>0</v>
      </c>
      <c r="I109" s="61">
        <v>0</v>
      </c>
      <c r="J109" s="96"/>
      <c r="K109" s="98"/>
    </row>
    <row r="110" spans="1:11" ht="17.45" customHeight="1">
      <c r="A110" s="79" t="s">
        <v>46</v>
      </c>
      <c r="B110" s="101" t="s">
        <v>102</v>
      </c>
      <c r="C110" s="102"/>
      <c r="D110" s="65" t="s">
        <v>18</v>
      </c>
      <c r="E110" s="56">
        <f>E111+E112+E113+E114+E115+E116+E117+E118+E119+E120</f>
        <v>10602.7</v>
      </c>
      <c r="F110" s="57">
        <f>F111+F112+F113+F114+F115+F116+F117+F118+F119+F120</f>
        <v>0</v>
      </c>
      <c r="G110" s="57">
        <f>G111+G112+G113+G114+G115+G116+G117+G118+G119+G120</f>
        <v>0</v>
      </c>
      <c r="H110" s="56">
        <f>H111+H112+H113+H114+H115+H116+H117+H118+H119+H120</f>
        <v>10602.7</v>
      </c>
      <c r="I110" s="57">
        <f>I111+I112+I113+I114+I115+I116+I117+I118+I119+I120</f>
        <v>0</v>
      </c>
      <c r="J110" s="96"/>
      <c r="K110" s="98"/>
    </row>
    <row r="111" spans="1:11" ht="15.75">
      <c r="A111" s="79"/>
      <c r="B111" s="101"/>
      <c r="C111" s="102"/>
      <c r="D111" s="66">
        <v>2015</v>
      </c>
      <c r="E111" s="60">
        <f t="shared" ref="E111:E120" si="11">F111+G111+H111</f>
        <v>0</v>
      </c>
      <c r="F111" s="60">
        <v>0</v>
      </c>
      <c r="G111" s="60">
        <v>0</v>
      </c>
      <c r="H111" s="60">
        <v>0</v>
      </c>
      <c r="I111" s="60">
        <v>0</v>
      </c>
      <c r="J111" s="96"/>
      <c r="K111" s="98"/>
    </row>
    <row r="112" spans="1:11" ht="15.75">
      <c r="A112" s="79"/>
      <c r="B112" s="101"/>
      <c r="C112" s="102"/>
      <c r="D112" s="66">
        <v>2016</v>
      </c>
      <c r="E112" s="60">
        <f t="shared" si="11"/>
        <v>0</v>
      </c>
      <c r="F112" s="60">
        <v>0</v>
      </c>
      <c r="G112" s="60">
        <v>0</v>
      </c>
      <c r="H112" s="60">
        <v>0</v>
      </c>
      <c r="I112" s="60">
        <v>0</v>
      </c>
      <c r="J112" s="96"/>
      <c r="K112" s="98"/>
    </row>
    <row r="113" spans="1:11" ht="15.75">
      <c r="A113" s="79"/>
      <c r="B113" s="101"/>
      <c r="C113" s="102"/>
      <c r="D113" s="66">
        <v>2017</v>
      </c>
      <c r="E113" s="60">
        <f t="shared" si="11"/>
        <v>0</v>
      </c>
      <c r="F113" s="60">
        <v>0</v>
      </c>
      <c r="G113" s="60">
        <v>0</v>
      </c>
      <c r="H113" s="60">
        <v>0</v>
      </c>
      <c r="I113" s="60">
        <v>0</v>
      </c>
      <c r="J113" s="96"/>
      <c r="K113" s="98"/>
    </row>
    <row r="114" spans="1:11" ht="15.75">
      <c r="A114" s="79"/>
      <c r="B114" s="101"/>
      <c r="C114" s="102"/>
      <c r="D114" s="66">
        <v>2018</v>
      </c>
      <c r="E114" s="60">
        <f t="shared" si="11"/>
        <v>0</v>
      </c>
      <c r="F114" s="60">
        <v>0</v>
      </c>
      <c r="G114" s="60">
        <v>0</v>
      </c>
      <c r="H114" s="60">
        <v>0</v>
      </c>
      <c r="I114" s="60">
        <v>0</v>
      </c>
      <c r="J114" s="96"/>
      <c r="K114" s="98"/>
    </row>
    <row r="115" spans="1:11" ht="15.75">
      <c r="A115" s="79"/>
      <c r="B115" s="101"/>
      <c r="C115" s="102"/>
      <c r="D115" s="66">
        <v>2019</v>
      </c>
      <c r="E115" s="60">
        <f t="shared" si="11"/>
        <v>0</v>
      </c>
      <c r="F115" s="60">
        <v>0</v>
      </c>
      <c r="G115" s="60">
        <v>0</v>
      </c>
      <c r="H115" s="60">
        <v>0</v>
      </c>
      <c r="I115" s="60">
        <v>0</v>
      </c>
      <c r="J115" s="96"/>
      <c r="K115" s="98"/>
    </row>
    <row r="116" spans="1:11" ht="15.75">
      <c r="A116" s="79"/>
      <c r="B116" s="101"/>
      <c r="C116" s="102"/>
      <c r="D116" s="66">
        <v>2020</v>
      </c>
      <c r="E116" s="60">
        <f t="shared" si="11"/>
        <v>0</v>
      </c>
      <c r="F116" s="60">
        <v>0</v>
      </c>
      <c r="G116" s="60">
        <v>0</v>
      </c>
      <c r="H116" s="60">
        <v>0</v>
      </c>
      <c r="I116" s="60">
        <v>0</v>
      </c>
      <c r="J116" s="96"/>
      <c r="K116" s="98"/>
    </row>
    <row r="117" spans="1:11" ht="15.75">
      <c r="A117" s="79"/>
      <c r="B117" s="101"/>
      <c r="C117" s="102"/>
      <c r="D117" s="66">
        <v>2021</v>
      </c>
      <c r="E117" s="57">
        <f t="shared" si="11"/>
        <v>2130.6999999999998</v>
      </c>
      <c r="F117" s="60">
        <v>0</v>
      </c>
      <c r="G117" s="60">
        <v>0</v>
      </c>
      <c r="H117" s="57">
        <v>2130.6999999999998</v>
      </c>
      <c r="I117" s="60">
        <v>0</v>
      </c>
      <c r="J117" s="96"/>
      <c r="K117" s="98"/>
    </row>
    <row r="118" spans="1:11" ht="15.75">
      <c r="A118" s="79"/>
      <c r="B118" s="101"/>
      <c r="C118" s="102"/>
      <c r="D118" s="62">
        <v>2022</v>
      </c>
      <c r="E118" s="63">
        <f t="shared" si="11"/>
        <v>2824</v>
      </c>
      <c r="F118" s="64">
        <v>0</v>
      </c>
      <c r="G118" s="64">
        <v>0</v>
      </c>
      <c r="H118" s="63">
        <v>2824</v>
      </c>
      <c r="I118" s="64">
        <v>0</v>
      </c>
      <c r="J118" s="96"/>
      <c r="K118" s="98"/>
    </row>
    <row r="119" spans="1:11" ht="15.75">
      <c r="A119" s="79"/>
      <c r="B119" s="101"/>
      <c r="C119" s="102"/>
      <c r="D119" s="66">
        <v>2023</v>
      </c>
      <c r="E119" s="57">
        <f t="shared" si="11"/>
        <v>2824</v>
      </c>
      <c r="F119" s="60">
        <v>0</v>
      </c>
      <c r="G119" s="60">
        <v>0</v>
      </c>
      <c r="H119" s="57">
        <v>2824</v>
      </c>
      <c r="I119" s="60">
        <v>0</v>
      </c>
      <c r="J119" s="96"/>
      <c r="K119" s="98"/>
    </row>
    <row r="120" spans="1:11" ht="14.45" customHeight="1">
      <c r="A120" s="79"/>
      <c r="B120" s="101"/>
      <c r="C120" s="102"/>
      <c r="D120" s="66">
        <v>2024</v>
      </c>
      <c r="E120" s="57">
        <f t="shared" si="11"/>
        <v>2824</v>
      </c>
      <c r="F120" s="60">
        <v>0</v>
      </c>
      <c r="G120" s="60">
        <v>0</v>
      </c>
      <c r="H120" s="57">
        <v>2824</v>
      </c>
      <c r="I120" s="60">
        <v>0</v>
      </c>
      <c r="J120" s="96"/>
      <c r="K120" s="98"/>
    </row>
    <row r="121" spans="1:11" ht="17.45" customHeight="1">
      <c r="A121" s="79" t="s">
        <v>47</v>
      </c>
      <c r="B121" s="103" t="s">
        <v>103</v>
      </c>
      <c r="C121" s="102"/>
      <c r="D121" s="65" t="s">
        <v>18</v>
      </c>
      <c r="E121" s="56">
        <f>E122+E123+E124+E125+E126+E127+E128+E129+E130+E131</f>
        <v>1629.7</v>
      </c>
      <c r="F121" s="57">
        <f>F122+F123+F124+F125+F126+F127+F128+F129+F130+F131</f>
        <v>0</v>
      </c>
      <c r="G121" s="57">
        <f>G122+G123+G124+G125+G126+G127+G128+G129+G130+G131</f>
        <v>0</v>
      </c>
      <c r="H121" s="56">
        <f>H122+H123+H124+H125+H126+H127+H128+H129+H130+H131</f>
        <v>1629.7</v>
      </c>
      <c r="I121" s="57">
        <f>I122+I123+I124+I125+I126+I127+I128+I129+I130+I131</f>
        <v>0</v>
      </c>
      <c r="J121" s="96"/>
      <c r="K121" s="98"/>
    </row>
    <row r="122" spans="1:11" ht="14.45" customHeight="1">
      <c r="A122" s="79"/>
      <c r="B122" s="103"/>
      <c r="C122" s="102"/>
      <c r="D122" s="66">
        <v>2015</v>
      </c>
      <c r="E122" s="60">
        <f t="shared" ref="E122:E131" si="12">F122+G122+H122</f>
        <v>0</v>
      </c>
      <c r="F122" s="60">
        <v>0</v>
      </c>
      <c r="G122" s="60">
        <v>0</v>
      </c>
      <c r="H122" s="60">
        <v>0</v>
      </c>
      <c r="I122" s="60">
        <v>0</v>
      </c>
      <c r="J122" s="96"/>
      <c r="K122" s="98"/>
    </row>
    <row r="123" spans="1:11" ht="14.45" customHeight="1">
      <c r="A123" s="79"/>
      <c r="B123" s="103"/>
      <c r="C123" s="102"/>
      <c r="D123" s="66">
        <v>2016</v>
      </c>
      <c r="E123" s="60">
        <f t="shared" si="12"/>
        <v>0</v>
      </c>
      <c r="F123" s="60">
        <v>0</v>
      </c>
      <c r="G123" s="60">
        <v>0</v>
      </c>
      <c r="H123" s="60">
        <v>0</v>
      </c>
      <c r="I123" s="60">
        <v>0</v>
      </c>
      <c r="J123" s="96"/>
      <c r="K123" s="98"/>
    </row>
    <row r="124" spans="1:11" ht="14.45" customHeight="1">
      <c r="A124" s="79"/>
      <c r="B124" s="103"/>
      <c r="C124" s="102"/>
      <c r="D124" s="66">
        <v>2017</v>
      </c>
      <c r="E124" s="60">
        <f t="shared" si="12"/>
        <v>0</v>
      </c>
      <c r="F124" s="60">
        <v>0</v>
      </c>
      <c r="G124" s="60">
        <v>0</v>
      </c>
      <c r="H124" s="60">
        <v>0</v>
      </c>
      <c r="I124" s="60">
        <v>0</v>
      </c>
      <c r="J124" s="96"/>
      <c r="K124" s="98"/>
    </row>
    <row r="125" spans="1:11" ht="14.45" customHeight="1">
      <c r="A125" s="79"/>
      <c r="B125" s="103"/>
      <c r="C125" s="102"/>
      <c r="D125" s="66">
        <v>2018</v>
      </c>
      <c r="E125" s="60">
        <f t="shared" si="12"/>
        <v>0</v>
      </c>
      <c r="F125" s="60">
        <v>0</v>
      </c>
      <c r="G125" s="60">
        <v>0</v>
      </c>
      <c r="H125" s="60">
        <v>0</v>
      </c>
      <c r="I125" s="60">
        <v>0</v>
      </c>
      <c r="J125" s="96"/>
      <c r="K125" s="98"/>
    </row>
    <row r="126" spans="1:11" ht="14.45" customHeight="1">
      <c r="A126" s="79"/>
      <c r="B126" s="103"/>
      <c r="C126" s="102"/>
      <c r="D126" s="66">
        <v>2019</v>
      </c>
      <c r="E126" s="60">
        <f t="shared" si="12"/>
        <v>0</v>
      </c>
      <c r="F126" s="60">
        <v>0</v>
      </c>
      <c r="G126" s="60">
        <v>0</v>
      </c>
      <c r="H126" s="60">
        <v>0</v>
      </c>
      <c r="I126" s="60">
        <v>0</v>
      </c>
      <c r="J126" s="96"/>
      <c r="K126" s="98"/>
    </row>
    <row r="127" spans="1:11" ht="14.45" customHeight="1">
      <c r="A127" s="79"/>
      <c r="B127" s="103"/>
      <c r="C127" s="102"/>
      <c r="D127" s="66">
        <v>2020</v>
      </c>
      <c r="E127" s="60">
        <f t="shared" si="12"/>
        <v>0</v>
      </c>
      <c r="F127" s="60">
        <v>0</v>
      </c>
      <c r="G127" s="60">
        <v>0</v>
      </c>
      <c r="H127" s="60">
        <v>0</v>
      </c>
      <c r="I127" s="60">
        <v>0</v>
      </c>
      <c r="J127" s="96"/>
      <c r="K127" s="98"/>
    </row>
    <row r="128" spans="1:11" ht="14.45" customHeight="1">
      <c r="A128" s="79"/>
      <c r="B128" s="103"/>
      <c r="C128" s="102"/>
      <c r="D128" s="66">
        <v>2021</v>
      </c>
      <c r="E128" s="57">
        <f t="shared" si="12"/>
        <v>479.2</v>
      </c>
      <c r="F128" s="60">
        <v>0</v>
      </c>
      <c r="G128" s="60">
        <v>0</v>
      </c>
      <c r="H128" s="57">
        <v>479.2</v>
      </c>
      <c r="I128" s="60">
        <v>0</v>
      </c>
      <c r="J128" s="96"/>
      <c r="K128" s="98"/>
    </row>
    <row r="129" spans="1:11" ht="14.45" customHeight="1">
      <c r="A129" s="79"/>
      <c r="B129" s="103"/>
      <c r="C129" s="102"/>
      <c r="D129" s="62">
        <v>2022</v>
      </c>
      <c r="E129" s="63">
        <f t="shared" si="12"/>
        <v>383.5</v>
      </c>
      <c r="F129" s="64">
        <v>0</v>
      </c>
      <c r="G129" s="64">
        <v>0</v>
      </c>
      <c r="H129" s="63">
        <v>383.5</v>
      </c>
      <c r="I129" s="64">
        <v>0</v>
      </c>
      <c r="J129" s="96"/>
      <c r="K129" s="98"/>
    </row>
    <row r="130" spans="1:11" ht="14.45" customHeight="1">
      <c r="A130" s="79"/>
      <c r="B130" s="103"/>
      <c r="C130" s="102"/>
      <c r="D130" s="66">
        <v>2023</v>
      </c>
      <c r="E130" s="57">
        <f t="shared" si="12"/>
        <v>383.5</v>
      </c>
      <c r="F130" s="60">
        <v>0</v>
      </c>
      <c r="G130" s="60">
        <v>0</v>
      </c>
      <c r="H130" s="57">
        <v>383.5</v>
      </c>
      <c r="I130" s="60">
        <v>0</v>
      </c>
      <c r="J130" s="96"/>
      <c r="K130" s="98"/>
    </row>
    <row r="131" spans="1:11" ht="14.45" customHeight="1">
      <c r="A131" s="79"/>
      <c r="B131" s="103"/>
      <c r="C131" s="102"/>
      <c r="D131" s="66">
        <v>2024</v>
      </c>
      <c r="E131" s="57">
        <f t="shared" si="12"/>
        <v>383.5</v>
      </c>
      <c r="F131" s="60">
        <v>0</v>
      </c>
      <c r="G131" s="60">
        <v>0</v>
      </c>
      <c r="H131" s="57">
        <v>383.5</v>
      </c>
      <c r="I131" s="60">
        <v>0</v>
      </c>
      <c r="J131" s="96"/>
      <c r="K131" s="98"/>
    </row>
    <row r="132" spans="1:11" ht="20.45" customHeight="1">
      <c r="A132" s="79"/>
      <c r="B132" s="80" t="s">
        <v>48</v>
      </c>
      <c r="C132" s="104"/>
      <c r="D132" s="20" t="s">
        <v>18</v>
      </c>
      <c r="E132" s="67">
        <f>E133+E134+E135+E136+E137+E138+E139+E140+E141+E142</f>
        <v>186722.5</v>
      </c>
      <c r="F132" s="67">
        <f>F133+F134+F135+F136+F137+F138+F139+F140+F141+F142</f>
        <v>0</v>
      </c>
      <c r="G132" s="67">
        <f>G133+G134+G135+G136+G137+G138+G139+G140+G141+G142</f>
        <v>4339.2</v>
      </c>
      <c r="H132" s="67">
        <f>H133+H134+H135+H136+H137+H138+H139+H140+H141+H142</f>
        <v>182383.3</v>
      </c>
      <c r="I132" s="22">
        <f>I133+I134+I135+I136+I137+I138+I139+I140+I141+I142</f>
        <v>0</v>
      </c>
      <c r="J132" s="96"/>
      <c r="K132" s="98"/>
    </row>
    <row r="133" spans="1:11" ht="15.75">
      <c r="A133" s="79"/>
      <c r="B133" s="80"/>
      <c r="C133" s="104"/>
      <c r="D133" s="24">
        <v>2015</v>
      </c>
      <c r="E133" s="57">
        <f t="shared" ref="E133:E142" si="13">F133+G133+H133+I133</f>
        <v>7373.8</v>
      </c>
      <c r="F133" s="60">
        <f t="shared" ref="F133:I138" si="14">F78+F89+F100</f>
        <v>0</v>
      </c>
      <c r="G133" s="57">
        <f t="shared" si="14"/>
        <v>564.29999999999995</v>
      </c>
      <c r="H133" s="57">
        <f t="shared" si="14"/>
        <v>6809.5</v>
      </c>
      <c r="I133" s="30">
        <f t="shared" si="14"/>
        <v>0</v>
      </c>
      <c r="J133" s="96"/>
      <c r="K133" s="98"/>
    </row>
    <row r="134" spans="1:11" ht="15.75">
      <c r="A134" s="79"/>
      <c r="B134" s="80"/>
      <c r="C134" s="104"/>
      <c r="D134" s="24">
        <v>2016</v>
      </c>
      <c r="E134" s="57">
        <f t="shared" si="13"/>
        <v>15668.3</v>
      </c>
      <c r="F134" s="60">
        <f t="shared" si="14"/>
        <v>0</v>
      </c>
      <c r="G134" s="57">
        <f t="shared" si="14"/>
        <v>994.5</v>
      </c>
      <c r="H134" s="57">
        <f t="shared" si="14"/>
        <v>14673.8</v>
      </c>
      <c r="I134" s="30">
        <f t="shared" si="14"/>
        <v>0</v>
      </c>
      <c r="J134" s="96"/>
      <c r="K134" s="98"/>
    </row>
    <row r="135" spans="1:11" ht="15.75">
      <c r="A135" s="79"/>
      <c r="B135" s="80"/>
      <c r="C135" s="104"/>
      <c r="D135" s="24">
        <v>2017</v>
      </c>
      <c r="E135" s="57">
        <f t="shared" si="13"/>
        <v>14432.9</v>
      </c>
      <c r="F135" s="60">
        <f t="shared" si="14"/>
        <v>0</v>
      </c>
      <c r="G135" s="57">
        <f t="shared" si="14"/>
        <v>1863.9</v>
      </c>
      <c r="H135" s="57">
        <f t="shared" si="14"/>
        <v>12569</v>
      </c>
      <c r="I135" s="30">
        <f t="shared" si="14"/>
        <v>0</v>
      </c>
      <c r="J135" s="96"/>
      <c r="K135" s="98"/>
    </row>
    <row r="136" spans="1:11" ht="15.75">
      <c r="A136" s="79"/>
      <c r="B136" s="80"/>
      <c r="C136" s="104"/>
      <c r="D136" s="24">
        <v>2018</v>
      </c>
      <c r="E136" s="57">
        <f t="shared" si="13"/>
        <v>13354.3</v>
      </c>
      <c r="F136" s="60">
        <f t="shared" si="14"/>
        <v>0</v>
      </c>
      <c r="G136" s="57">
        <f t="shared" si="14"/>
        <v>0</v>
      </c>
      <c r="H136" s="57">
        <f t="shared" si="14"/>
        <v>13354.3</v>
      </c>
      <c r="I136" s="30">
        <f t="shared" si="14"/>
        <v>0</v>
      </c>
      <c r="J136" s="96"/>
      <c r="K136" s="98"/>
    </row>
    <row r="137" spans="1:11" ht="15.75">
      <c r="A137" s="79"/>
      <c r="B137" s="80"/>
      <c r="C137" s="104"/>
      <c r="D137" s="24">
        <v>2019</v>
      </c>
      <c r="E137" s="57">
        <f t="shared" si="13"/>
        <v>13857.8</v>
      </c>
      <c r="F137" s="60">
        <f t="shared" si="14"/>
        <v>0</v>
      </c>
      <c r="G137" s="57">
        <f t="shared" si="14"/>
        <v>0</v>
      </c>
      <c r="H137" s="57">
        <f t="shared" si="14"/>
        <v>13857.8</v>
      </c>
      <c r="I137" s="30">
        <f t="shared" si="14"/>
        <v>0</v>
      </c>
      <c r="J137" s="96"/>
      <c r="K137" s="98"/>
    </row>
    <row r="138" spans="1:11" ht="15.75">
      <c r="A138" s="79"/>
      <c r="B138" s="80"/>
      <c r="C138" s="104"/>
      <c r="D138" s="24">
        <v>2020</v>
      </c>
      <c r="E138" s="57">
        <f t="shared" si="13"/>
        <v>16568.599999999999</v>
      </c>
      <c r="F138" s="60">
        <f t="shared" si="14"/>
        <v>0</v>
      </c>
      <c r="G138" s="57">
        <f t="shared" si="14"/>
        <v>0</v>
      </c>
      <c r="H138" s="57">
        <f t="shared" si="14"/>
        <v>16568.599999999999</v>
      </c>
      <c r="I138" s="30">
        <f t="shared" si="14"/>
        <v>0</v>
      </c>
      <c r="J138" s="96"/>
      <c r="K138" s="98"/>
    </row>
    <row r="139" spans="1:11" ht="15.75">
      <c r="A139" s="79"/>
      <c r="B139" s="80"/>
      <c r="C139" s="104"/>
      <c r="D139" s="24">
        <v>2021</v>
      </c>
      <c r="E139" s="57">
        <f t="shared" si="13"/>
        <v>25943.8</v>
      </c>
      <c r="F139" s="60">
        <f>F84+F95+F106</f>
        <v>0</v>
      </c>
      <c r="G139" s="57">
        <f>G84+G95+G106</f>
        <v>0</v>
      </c>
      <c r="H139" s="57">
        <f>H84+H95+H106+H117+H128</f>
        <v>25943.8</v>
      </c>
      <c r="I139" s="30">
        <f>I84+I95+I106</f>
        <v>0</v>
      </c>
      <c r="J139" s="96"/>
      <c r="K139" s="98"/>
    </row>
    <row r="140" spans="1:11" ht="15.75">
      <c r="A140" s="79"/>
      <c r="B140" s="80"/>
      <c r="C140" s="104"/>
      <c r="D140" s="24">
        <v>2022</v>
      </c>
      <c r="E140" s="63">
        <f t="shared" si="13"/>
        <v>26904.6</v>
      </c>
      <c r="F140" s="60">
        <f>F85+F96+F107</f>
        <v>0</v>
      </c>
      <c r="G140" s="57">
        <f>G85+G96+G107</f>
        <v>0</v>
      </c>
      <c r="H140" s="63">
        <f>H85+H96+H107+H118+H129</f>
        <v>26904.6</v>
      </c>
      <c r="I140" s="30">
        <f>I85+I96+I107</f>
        <v>0</v>
      </c>
      <c r="J140" s="96"/>
      <c r="K140" s="98"/>
    </row>
    <row r="141" spans="1:11" ht="15.75">
      <c r="A141" s="79"/>
      <c r="B141" s="80"/>
      <c r="C141" s="104"/>
      <c r="D141" s="24">
        <v>2023</v>
      </c>
      <c r="E141" s="57">
        <f t="shared" si="13"/>
        <v>26818.400000000001</v>
      </c>
      <c r="F141" s="60">
        <f>F86+F97+F108</f>
        <v>0</v>
      </c>
      <c r="G141" s="57">
        <f>G86+G97+G108+G119+G130</f>
        <v>916.5</v>
      </c>
      <c r="H141" s="57">
        <f>H86+H97+H108+H119+H130</f>
        <v>25901.9</v>
      </c>
      <c r="I141" s="30">
        <f>I86+I97+I108</f>
        <v>0</v>
      </c>
      <c r="J141" s="96"/>
      <c r="K141" s="98"/>
    </row>
    <row r="142" spans="1:11" ht="15.75">
      <c r="A142" s="79"/>
      <c r="B142" s="80"/>
      <c r="C142" s="104"/>
      <c r="D142" s="24">
        <v>2024</v>
      </c>
      <c r="E142" s="57">
        <f t="shared" si="13"/>
        <v>25800</v>
      </c>
      <c r="F142" s="60">
        <f>F87+F98+F109</f>
        <v>0</v>
      </c>
      <c r="G142" s="57">
        <f>G87+G98+G109</f>
        <v>0</v>
      </c>
      <c r="H142" s="57">
        <f>H87+H98+H109+H120+H131</f>
        <v>25800</v>
      </c>
      <c r="I142" s="30">
        <f>I87+I98+I109</f>
        <v>0</v>
      </c>
      <c r="J142" s="96"/>
      <c r="K142" s="98"/>
    </row>
    <row r="143" spans="1:11" ht="17.45" customHeight="1">
      <c r="A143" s="79" t="s">
        <v>49</v>
      </c>
      <c r="B143" s="85" t="s">
        <v>50</v>
      </c>
      <c r="C143" s="83"/>
      <c r="D143" s="24" t="s">
        <v>18</v>
      </c>
      <c r="E143" s="26">
        <f>E144+E145+E146+E147+E148+E149+E150+E151+E152+E153</f>
        <v>334.3</v>
      </c>
      <c r="F143" s="23">
        <f>F144+F145+F146+F147+F148+F149+F150+F151+F152+F153</f>
        <v>0</v>
      </c>
      <c r="G143" s="23">
        <f>G144+G145+G146+G147+G148+G149+G150+G151+G152+G153</f>
        <v>0</v>
      </c>
      <c r="H143" s="26">
        <f>H144+H145+H146+H147+H148+H149+H150+H151+H152+H153</f>
        <v>334.3</v>
      </c>
      <c r="I143" s="23">
        <f>I144+I145+I146+I147+I148+I149+I150+I151+I152+I153</f>
        <v>0</v>
      </c>
      <c r="J143" s="90" t="s">
        <v>51</v>
      </c>
      <c r="K143" s="90" t="s">
        <v>52</v>
      </c>
    </row>
    <row r="144" spans="1:11" ht="15.75">
      <c r="A144" s="79"/>
      <c r="B144" s="85"/>
      <c r="C144" s="83"/>
      <c r="D144" s="21">
        <v>2015</v>
      </c>
      <c r="E144" s="23">
        <f t="shared" ref="E144:E153" si="15">F144+G144+H144+I144</f>
        <v>300</v>
      </c>
      <c r="F144" s="30">
        <v>0</v>
      </c>
      <c r="G144" s="30">
        <v>0</v>
      </c>
      <c r="H144" s="23">
        <v>300</v>
      </c>
      <c r="I144" s="30">
        <v>0</v>
      </c>
      <c r="J144" s="90"/>
      <c r="K144" s="90"/>
    </row>
    <row r="145" spans="1:11" ht="15.75">
      <c r="A145" s="79"/>
      <c r="B145" s="85"/>
      <c r="C145" s="83"/>
      <c r="D145" s="21">
        <v>2016</v>
      </c>
      <c r="E145" s="23">
        <f t="shared" si="15"/>
        <v>34.299999999999997</v>
      </c>
      <c r="F145" s="30">
        <v>0</v>
      </c>
      <c r="G145" s="30">
        <v>0</v>
      </c>
      <c r="H145" s="23">
        <v>34.299999999999997</v>
      </c>
      <c r="I145" s="30">
        <v>0</v>
      </c>
      <c r="J145" s="90"/>
      <c r="K145" s="90"/>
    </row>
    <row r="146" spans="1:11" ht="15.75">
      <c r="A146" s="79"/>
      <c r="B146" s="85"/>
      <c r="C146" s="83"/>
      <c r="D146" s="21">
        <v>2017</v>
      </c>
      <c r="E146" s="23">
        <f t="shared" si="15"/>
        <v>0</v>
      </c>
      <c r="F146" s="30">
        <v>0</v>
      </c>
      <c r="G146" s="30">
        <v>0</v>
      </c>
      <c r="H146" s="30">
        <v>0</v>
      </c>
      <c r="I146" s="30">
        <v>0</v>
      </c>
      <c r="J146" s="90"/>
      <c r="K146" s="90"/>
    </row>
    <row r="147" spans="1:11" ht="15.75">
      <c r="A147" s="79"/>
      <c r="B147" s="85"/>
      <c r="C147" s="83"/>
      <c r="D147" s="21">
        <v>2018</v>
      </c>
      <c r="E147" s="23">
        <f t="shared" si="15"/>
        <v>0</v>
      </c>
      <c r="F147" s="30">
        <v>0</v>
      </c>
      <c r="G147" s="30">
        <v>0</v>
      </c>
      <c r="H147" s="30">
        <v>0</v>
      </c>
      <c r="I147" s="30">
        <v>0</v>
      </c>
      <c r="J147" s="90"/>
      <c r="K147" s="90"/>
    </row>
    <row r="148" spans="1:11" ht="15.75">
      <c r="A148" s="79"/>
      <c r="B148" s="85"/>
      <c r="C148" s="83"/>
      <c r="D148" s="21">
        <v>2019</v>
      </c>
      <c r="E148" s="23">
        <f t="shared" si="15"/>
        <v>0</v>
      </c>
      <c r="F148" s="30">
        <v>0</v>
      </c>
      <c r="G148" s="30">
        <v>0</v>
      </c>
      <c r="H148" s="30">
        <v>0</v>
      </c>
      <c r="I148" s="30">
        <v>0</v>
      </c>
      <c r="J148" s="90"/>
      <c r="K148" s="90"/>
    </row>
    <row r="149" spans="1:11" ht="15.75">
      <c r="A149" s="79"/>
      <c r="B149" s="85"/>
      <c r="C149" s="83"/>
      <c r="D149" s="21">
        <v>2020</v>
      </c>
      <c r="E149" s="23">
        <f t="shared" si="15"/>
        <v>0</v>
      </c>
      <c r="F149" s="30">
        <v>0</v>
      </c>
      <c r="G149" s="30">
        <v>0</v>
      </c>
      <c r="H149" s="30">
        <v>0</v>
      </c>
      <c r="I149" s="30">
        <v>0</v>
      </c>
      <c r="J149" s="90"/>
      <c r="K149" s="90"/>
    </row>
    <row r="150" spans="1:11" ht="15.75">
      <c r="A150" s="79"/>
      <c r="B150" s="85"/>
      <c r="C150" s="83"/>
      <c r="D150" s="21">
        <v>2021</v>
      </c>
      <c r="E150" s="23">
        <f t="shared" si="15"/>
        <v>0</v>
      </c>
      <c r="F150" s="30">
        <v>0</v>
      </c>
      <c r="G150" s="30">
        <v>0</v>
      </c>
      <c r="H150" s="30">
        <v>0</v>
      </c>
      <c r="I150" s="30">
        <v>0</v>
      </c>
      <c r="J150" s="90"/>
      <c r="K150" s="90"/>
    </row>
    <row r="151" spans="1:11" ht="15.75">
      <c r="A151" s="79"/>
      <c r="B151" s="85"/>
      <c r="C151" s="83"/>
      <c r="D151" s="21">
        <v>2022</v>
      </c>
      <c r="E151" s="23">
        <f t="shared" si="15"/>
        <v>0</v>
      </c>
      <c r="F151" s="30">
        <v>0</v>
      </c>
      <c r="G151" s="30">
        <v>0</v>
      </c>
      <c r="H151" s="30">
        <v>0</v>
      </c>
      <c r="I151" s="30">
        <v>0</v>
      </c>
      <c r="J151" s="90"/>
      <c r="K151" s="90"/>
    </row>
    <row r="152" spans="1:11" ht="15.75">
      <c r="A152" s="79"/>
      <c r="B152" s="85"/>
      <c r="C152" s="83"/>
      <c r="D152" s="21">
        <v>2023</v>
      </c>
      <c r="E152" s="23">
        <f t="shared" si="15"/>
        <v>0</v>
      </c>
      <c r="F152" s="30">
        <v>0</v>
      </c>
      <c r="G152" s="30">
        <v>0</v>
      </c>
      <c r="H152" s="30">
        <v>0</v>
      </c>
      <c r="I152" s="30">
        <v>0</v>
      </c>
      <c r="J152" s="90"/>
      <c r="K152" s="90"/>
    </row>
    <row r="153" spans="1:11" ht="15.75">
      <c r="A153" s="79"/>
      <c r="B153" s="85"/>
      <c r="C153" s="83"/>
      <c r="D153" s="21">
        <v>2024</v>
      </c>
      <c r="E153" s="23">
        <f t="shared" si="15"/>
        <v>0</v>
      </c>
      <c r="F153" s="30">
        <v>0</v>
      </c>
      <c r="G153" s="30">
        <v>0</v>
      </c>
      <c r="H153" s="30">
        <v>0</v>
      </c>
      <c r="I153" s="30">
        <v>0</v>
      </c>
      <c r="J153" s="90"/>
      <c r="K153" s="90"/>
    </row>
    <row r="154" spans="1:11" ht="17.45" customHeight="1">
      <c r="A154" s="79" t="s">
        <v>53</v>
      </c>
      <c r="B154" s="85" t="s">
        <v>54</v>
      </c>
      <c r="C154" s="83"/>
      <c r="D154" s="37" t="s">
        <v>18</v>
      </c>
      <c r="E154" s="26">
        <f>E155+E156+E157+E158+E159+E160+E161+E162+E163+E164</f>
        <v>8522.4</v>
      </c>
      <c r="F154" s="23">
        <f>F155+F156+F157+F158+F159+F160+F161+F162+F163+F164</f>
        <v>0</v>
      </c>
      <c r="G154" s="23">
        <f>G155+G156+G157+G158+G159+G160+G161+G162+G163+G164</f>
        <v>0</v>
      </c>
      <c r="H154" s="26">
        <f>H155+H156+H157+H158+H159+H160+H161+H162+H163+H164</f>
        <v>8522.4</v>
      </c>
      <c r="I154" s="23">
        <f>I155+I156+I157+I158+I159+I160+I161+I162+I163+I164</f>
        <v>0</v>
      </c>
      <c r="J154" s="90"/>
      <c r="K154" s="90"/>
    </row>
    <row r="155" spans="1:11" ht="15.75">
      <c r="A155" s="79"/>
      <c r="B155" s="85"/>
      <c r="C155" s="83"/>
      <c r="D155" s="21">
        <v>2015</v>
      </c>
      <c r="E155" s="23">
        <f t="shared" ref="E155:E164" si="16">F155+G155+H155+I155</f>
        <v>428</v>
      </c>
      <c r="F155" s="30">
        <v>0</v>
      </c>
      <c r="G155" s="30">
        <v>0</v>
      </c>
      <c r="H155" s="30">
        <v>428</v>
      </c>
      <c r="I155" s="30">
        <v>0</v>
      </c>
      <c r="J155" s="90"/>
      <c r="K155" s="90"/>
    </row>
    <row r="156" spans="1:11" ht="15.75">
      <c r="A156" s="79"/>
      <c r="B156" s="85"/>
      <c r="C156" s="83"/>
      <c r="D156" s="21">
        <v>2016</v>
      </c>
      <c r="E156" s="23">
        <f t="shared" si="16"/>
        <v>864.3</v>
      </c>
      <c r="F156" s="30">
        <v>0</v>
      </c>
      <c r="G156" s="30">
        <v>0</v>
      </c>
      <c r="H156" s="30">
        <v>864.3</v>
      </c>
      <c r="I156" s="30">
        <v>0</v>
      </c>
      <c r="J156" s="90"/>
      <c r="K156" s="90"/>
    </row>
    <row r="157" spans="1:11" ht="15.75">
      <c r="A157" s="79"/>
      <c r="B157" s="85"/>
      <c r="C157" s="83"/>
      <c r="D157" s="21">
        <v>2017</v>
      </c>
      <c r="E157" s="23">
        <f t="shared" si="16"/>
        <v>755</v>
      </c>
      <c r="F157" s="30">
        <v>0</v>
      </c>
      <c r="G157" s="30">
        <v>0</v>
      </c>
      <c r="H157" s="30">
        <v>755</v>
      </c>
      <c r="I157" s="30">
        <v>0</v>
      </c>
      <c r="J157" s="90"/>
      <c r="K157" s="90"/>
    </row>
    <row r="158" spans="1:11" ht="15.75">
      <c r="A158" s="79"/>
      <c r="B158" s="85"/>
      <c r="C158" s="83"/>
      <c r="D158" s="21">
        <v>2018</v>
      </c>
      <c r="E158" s="23">
        <f t="shared" si="16"/>
        <v>613</v>
      </c>
      <c r="F158" s="30">
        <v>0</v>
      </c>
      <c r="G158" s="30">
        <v>0</v>
      </c>
      <c r="H158" s="30">
        <v>613</v>
      </c>
      <c r="I158" s="30">
        <v>0</v>
      </c>
      <c r="J158" s="90"/>
      <c r="K158" s="90"/>
    </row>
    <row r="159" spans="1:11" ht="15.75">
      <c r="A159" s="79"/>
      <c r="B159" s="85"/>
      <c r="C159" s="83"/>
      <c r="D159" s="21">
        <v>2019</v>
      </c>
      <c r="E159" s="23">
        <f t="shared" si="16"/>
        <v>542</v>
      </c>
      <c r="F159" s="30">
        <v>0</v>
      </c>
      <c r="G159" s="30">
        <v>0</v>
      </c>
      <c r="H159" s="30">
        <v>542</v>
      </c>
      <c r="I159" s="30">
        <v>0</v>
      </c>
      <c r="J159" s="90"/>
      <c r="K159" s="90"/>
    </row>
    <row r="160" spans="1:11" ht="15.75">
      <c r="A160" s="79"/>
      <c r="B160" s="85"/>
      <c r="C160" s="83"/>
      <c r="D160" s="21">
        <v>2020</v>
      </c>
      <c r="E160" s="23">
        <f t="shared" si="16"/>
        <v>754.1</v>
      </c>
      <c r="F160" s="30">
        <v>0</v>
      </c>
      <c r="G160" s="30">
        <v>0</v>
      </c>
      <c r="H160" s="30">
        <v>754.1</v>
      </c>
      <c r="I160" s="30">
        <v>0</v>
      </c>
      <c r="J160" s="90"/>
      <c r="K160" s="90"/>
    </row>
    <row r="161" spans="1:11" ht="15.75">
      <c r="A161" s="79"/>
      <c r="B161" s="85"/>
      <c r="C161" s="83"/>
      <c r="D161" s="21">
        <v>2021</v>
      </c>
      <c r="E161" s="23">
        <f t="shared" si="16"/>
        <v>900</v>
      </c>
      <c r="F161" s="30">
        <v>0</v>
      </c>
      <c r="G161" s="30">
        <v>0</v>
      </c>
      <c r="H161" s="30">
        <v>900</v>
      </c>
      <c r="I161" s="30">
        <v>0</v>
      </c>
      <c r="J161" s="90"/>
      <c r="K161" s="90"/>
    </row>
    <row r="162" spans="1:11" ht="15.75">
      <c r="A162" s="79"/>
      <c r="B162" s="85"/>
      <c r="C162" s="83"/>
      <c r="D162" s="21">
        <v>2022</v>
      </c>
      <c r="E162" s="23">
        <f t="shared" si="16"/>
        <v>1222</v>
      </c>
      <c r="F162" s="30">
        <v>0</v>
      </c>
      <c r="G162" s="30">
        <v>0</v>
      </c>
      <c r="H162" s="30">
        <v>1222</v>
      </c>
      <c r="I162" s="30">
        <v>0</v>
      </c>
      <c r="J162" s="90"/>
      <c r="K162" s="90"/>
    </row>
    <row r="163" spans="1:11" ht="15.75">
      <c r="A163" s="79"/>
      <c r="B163" s="85"/>
      <c r="C163" s="83"/>
      <c r="D163" s="21">
        <v>2023</v>
      </c>
      <c r="E163" s="23">
        <f t="shared" si="16"/>
        <v>1222</v>
      </c>
      <c r="F163" s="30">
        <v>0</v>
      </c>
      <c r="G163" s="30">
        <v>0</v>
      </c>
      <c r="H163" s="30">
        <v>1222</v>
      </c>
      <c r="I163" s="30">
        <v>0</v>
      </c>
      <c r="J163" s="90"/>
      <c r="K163" s="90"/>
    </row>
    <row r="164" spans="1:11" ht="15.75">
      <c r="A164" s="79"/>
      <c r="B164" s="85"/>
      <c r="C164" s="83"/>
      <c r="D164" s="21">
        <v>2024</v>
      </c>
      <c r="E164" s="23">
        <f t="shared" si="16"/>
        <v>1222</v>
      </c>
      <c r="F164" s="30">
        <v>0</v>
      </c>
      <c r="G164" s="30">
        <v>0</v>
      </c>
      <c r="H164" s="30">
        <v>1222</v>
      </c>
      <c r="I164" s="30">
        <v>0</v>
      </c>
      <c r="J164" s="90"/>
      <c r="K164" s="90"/>
    </row>
    <row r="165" spans="1:11" ht="17.45" customHeight="1">
      <c r="A165" s="79" t="s">
        <v>55</v>
      </c>
      <c r="B165" s="86" t="s">
        <v>56</v>
      </c>
      <c r="C165" s="87"/>
      <c r="D165" s="15" t="s">
        <v>18</v>
      </c>
      <c r="E165" s="16">
        <f>E166+E167+E168+E169+E170+E171+E172+E173+E174+E175</f>
        <v>305</v>
      </c>
      <c r="F165" s="17">
        <f>F166+F167+F168+F169+F170+F171+F172+F173+F174+F175</f>
        <v>0</v>
      </c>
      <c r="G165" s="17">
        <f>G166+G167+G168+G169+G170+G171+G172+G173+G174+G175</f>
        <v>0</v>
      </c>
      <c r="H165" s="26">
        <f>H166+H167+H168+H169+H170+H171+H172+H173+H174+H175</f>
        <v>305</v>
      </c>
      <c r="I165" s="23">
        <f>I166+I167+I168+I169+I170+I171+I172+I173+I174+I175</f>
        <v>0</v>
      </c>
      <c r="J165" s="90"/>
      <c r="K165" s="90"/>
    </row>
    <row r="166" spans="1:11" ht="15.75">
      <c r="A166" s="79"/>
      <c r="B166" s="86"/>
      <c r="C166" s="87"/>
      <c r="D166" s="18">
        <v>2015</v>
      </c>
      <c r="E166" s="17">
        <f t="shared" ref="E166:E171" si="17">F166+G166+H166+I166</f>
        <v>0</v>
      </c>
      <c r="F166" s="19">
        <v>0</v>
      </c>
      <c r="G166" s="19">
        <v>0</v>
      </c>
      <c r="H166" s="30">
        <v>0</v>
      </c>
      <c r="I166" s="30">
        <v>0</v>
      </c>
      <c r="J166" s="90"/>
      <c r="K166" s="90"/>
    </row>
    <row r="167" spans="1:11" ht="78.75" customHeight="1">
      <c r="A167" s="79"/>
      <c r="B167" s="86"/>
      <c r="C167" s="87"/>
      <c r="D167" s="18">
        <v>2016</v>
      </c>
      <c r="E167" s="17">
        <f t="shared" si="17"/>
        <v>305</v>
      </c>
      <c r="F167" s="19">
        <v>0</v>
      </c>
      <c r="G167" s="19">
        <v>0</v>
      </c>
      <c r="H167" s="23">
        <v>305</v>
      </c>
      <c r="I167" s="30">
        <v>0</v>
      </c>
      <c r="J167" s="36" t="s">
        <v>57</v>
      </c>
      <c r="K167" s="90"/>
    </row>
    <row r="168" spans="1:11" ht="15.6" customHeight="1">
      <c r="A168" s="79"/>
      <c r="B168" s="86"/>
      <c r="C168" s="87"/>
      <c r="D168" s="18">
        <v>2017</v>
      </c>
      <c r="E168" s="17">
        <f t="shared" si="17"/>
        <v>0</v>
      </c>
      <c r="F168" s="19">
        <v>0</v>
      </c>
      <c r="G168" s="19">
        <v>0</v>
      </c>
      <c r="H168" s="30">
        <v>0</v>
      </c>
      <c r="I168" s="30">
        <v>0</v>
      </c>
      <c r="J168" s="90" t="s">
        <v>51</v>
      </c>
      <c r="K168" s="90"/>
    </row>
    <row r="169" spans="1:11" ht="15.75">
      <c r="A169" s="79"/>
      <c r="B169" s="86"/>
      <c r="C169" s="87"/>
      <c r="D169" s="18">
        <v>2018</v>
      </c>
      <c r="E169" s="17">
        <f t="shared" si="17"/>
        <v>0</v>
      </c>
      <c r="F169" s="19">
        <v>0</v>
      </c>
      <c r="G169" s="19">
        <v>0</v>
      </c>
      <c r="H169" s="30">
        <v>0</v>
      </c>
      <c r="I169" s="30">
        <v>0</v>
      </c>
      <c r="J169" s="90"/>
      <c r="K169" s="90"/>
    </row>
    <row r="170" spans="1:11" ht="15.75">
      <c r="A170" s="79"/>
      <c r="B170" s="86"/>
      <c r="C170" s="87"/>
      <c r="D170" s="18">
        <v>2019</v>
      </c>
      <c r="E170" s="17">
        <f t="shared" si="17"/>
        <v>0</v>
      </c>
      <c r="F170" s="19">
        <v>0</v>
      </c>
      <c r="G170" s="19">
        <v>0</v>
      </c>
      <c r="H170" s="30">
        <v>0</v>
      </c>
      <c r="I170" s="30">
        <v>0</v>
      </c>
      <c r="J170" s="90"/>
      <c r="K170" s="90"/>
    </row>
    <row r="171" spans="1:11" ht="15.75">
      <c r="A171" s="79"/>
      <c r="B171" s="86"/>
      <c r="C171" s="87"/>
      <c r="D171" s="18">
        <v>2020</v>
      </c>
      <c r="E171" s="17">
        <f t="shared" si="17"/>
        <v>0</v>
      </c>
      <c r="F171" s="19">
        <v>0</v>
      </c>
      <c r="G171" s="19">
        <v>0</v>
      </c>
      <c r="H171" s="30">
        <v>0</v>
      </c>
      <c r="I171" s="30">
        <v>0</v>
      </c>
      <c r="J171" s="90"/>
      <c r="K171" s="90"/>
    </row>
    <row r="172" spans="1:11" ht="15.75">
      <c r="A172" s="79"/>
      <c r="B172" s="86"/>
      <c r="C172" s="87"/>
      <c r="D172" s="18">
        <v>2021</v>
      </c>
      <c r="E172" s="23">
        <v>0</v>
      </c>
      <c r="F172" s="19">
        <v>0</v>
      </c>
      <c r="G172" s="19">
        <v>0</v>
      </c>
      <c r="H172" s="30">
        <v>0</v>
      </c>
      <c r="I172" s="30">
        <v>0</v>
      </c>
      <c r="J172" s="90"/>
      <c r="K172" s="90"/>
    </row>
    <row r="173" spans="1:11" ht="15.75">
      <c r="A173" s="79"/>
      <c r="B173" s="86"/>
      <c r="C173" s="87"/>
      <c r="D173" s="18">
        <v>2022</v>
      </c>
      <c r="E173" s="17">
        <f>F173+G173+H173+I173</f>
        <v>0</v>
      </c>
      <c r="F173" s="19">
        <v>0</v>
      </c>
      <c r="G173" s="19">
        <v>0</v>
      </c>
      <c r="H173" s="30">
        <v>0</v>
      </c>
      <c r="I173" s="30">
        <v>0</v>
      </c>
      <c r="J173" s="90"/>
      <c r="K173" s="90"/>
    </row>
    <row r="174" spans="1:11" ht="15.75">
      <c r="A174" s="79"/>
      <c r="B174" s="86"/>
      <c r="C174" s="87"/>
      <c r="D174" s="18">
        <v>2023</v>
      </c>
      <c r="E174" s="17">
        <f>F174+G174+H174+I174</f>
        <v>0</v>
      </c>
      <c r="F174" s="19">
        <v>0</v>
      </c>
      <c r="G174" s="19">
        <v>0</v>
      </c>
      <c r="H174" s="30">
        <v>0</v>
      </c>
      <c r="I174" s="30">
        <v>0</v>
      </c>
      <c r="J174" s="90"/>
      <c r="K174" s="90"/>
    </row>
    <row r="175" spans="1:11" ht="15.75">
      <c r="A175" s="79"/>
      <c r="B175" s="86"/>
      <c r="C175" s="87"/>
      <c r="D175" s="18">
        <v>2024</v>
      </c>
      <c r="E175" s="17">
        <f>F175+G175+H175+I175</f>
        <v>0</v>
      </c>
      <c r="F175" s="19">
        <v>0</v>
      </c>
      <c r="G175" s="19">
        <v>0</v>
      </c>
      <c r="H175" s="30">
        <v>0</v>
      </c>
      <c r="I175" s="30">
        <v>0</v>
      </c>
      <c r="J175" s="90"/>
      <c r="K175" s="90"/>
    </row>
    <row r="176" spans="1:11" ht="17.45" customHeight="1">
      <c r="A176" s="79" t="s">
        <v>58</v>
      </c>
      <c r="B176" s="95" t="s">
        <v>59</v>
      </c>
      <c r="C176" s="83"/>
      <c r="D176" s="37" t="s">
        <v>18</v>
      </c>
      <c r="E176" s="26">
        <f>E177+E178+E179+E180+E181+E182+E183+E184+E185+E186</f>
        <v>779.80000000000007</v>
      </c>
      <c r="F176" s="23">
        <f>F177+F178+F179+F180+F181+F182+F183+F184+F185+F186</f>
        <v>0</v>
      </c>
      <c r="G176" s="23">
        <f>G177+G178+G179+G180+G181+G182+G183+G184+G185+G186</f>
        <v>0</v>
      </c>
      <c r="H176" s="26">
        <f>H177+H178+H179+H180+H181+H182+H183+H184+H185+H186</f>
        <v>779.80000000000007</v>
      </c>
      <c r="I176" s="23">
        <f>I177+I178+I179+I180+I181+I182+I183+I184+I185+I186</f>
        <v>0</v>
      </c>
      <c r="J176" s="90"/>
      <c r="K176" s="90"/>
    </row>
    <row r="177" spans="1:11" ht="15.75">
      <c r="A177" s="79"/>
      <c r="B177" s="95"/>
      <c r="C177" s="83"/>
      <c r="D177" s="21">
        <v>2015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90"/>
      <c r="K177" s="90"/>
    </row>
    <row r="178" spans="1:11" ht="15.75">
      <c r="A178" s="79"/>
      <c r="B178" s="95"/>
      <c r="C178" s="83"/>
      <c r="D178" s="21">
        <v>2016</v>
      </c>
      <c r="E178" s="30">
        <v>0</v>
      </c>
      <c r="F178" s="30">
        <v>0</v>
      </c>
      <c r="G178" s="30">
        <v>0</v>
      </c>
      <c r="H178" s="30">
        <v>0</v>
      </c>
      <c r="I178" s="30">
        <v>0</v>
      </c>
      <c r="J178" s="90"/>
      <c r="K178" s="90"/>
    </row>
    <row r="179" spans="1:11" ht="15.75">
      <c r="A179" s="79"/>
      <c r="B179" s="95"/>
      <c r="C179" s="83"/>
      <c r="D179" s="21">
        <v>2017</v>
      </c>
      <c r="E179" s="30">
        <v>0</v>
      </c>
      <c r="F179" s="30">
        <v>0</v>
      </c>
      <c r="G179" s="30">
        <v>0</v>
      </c>
      <c r="H179" s="30">
        <v>0</v>
      </c>
      <c r="I179" s="30">
        <v>0</v>
      </c>
      <c r="J179" s="90"/>
      <c r="K179" s="90"/>
    </row>
    <row r="180" spans="1:11" ht="15.75">
      <c r="A180" s="79"/>
      <c r="B180" s="95"/>
      <c r="C180" s="83"/>
      <c r="D180" s="21">
        <v>2018</v>
      </c>
      <c r="E180" s="30">
        <v>0</v>
      </c>
      <c r="F180" s="30">
        <v>0</v>
      </c>
      <c r="G180" s="30">
        <v>0</v>
      </c>
      <c r="H180" s="30">
        <v>0</v>
      </c>
      <c r="I180" s="30">
        <v>0</v>
      </c>
      <c r="J180" s="90"/>
      <c r="K180" s="90"/>
    </row>
    <row r="181" spans="1:11" ht="15.75">
      <c r="A181" s="79"/>
      <c r="B181" s="95"/>
      <c r="C181" s="83"/>
      <c r="D181" s="21">
        <v>2019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90"/>
      <c r="K181" s="90"/>
    </row>
    <row r="182" spans="1:11" ht="15.75">
      <c r="A182" s="79"/>
      <c r="B182" s="95"/>
      <c r="C182" s="83"/>
      <c r="D182" s="21">
        <v>2020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90"/>
      <c r="K182" s="90"/>
    </row>
    <row r="183" spans="1:11" ht="15.75">
      <c r="A183" s="79"/>
      <c r="B183" s="95"/>
      <c r="C183" s="83"/>
      <c r="D183" s="21">
        <v>2021</v>
      </c>
      <c r="E183" s="23">
        <v>49</v>
      </c>
      <c r="F183" s="30">
        <v>0</v>
      </c>
      <c r="G183" s="30">
        <v>0</v>
      </c>
      <c r="H183" s="30">
        <v>49</v>
      </c>
      <c r="I183" s="30">
        <v>0</v>
      </c>
      <c r="J183" s="90"/>
      <c r="K183" s="90"/>
    </row>
    <row r="184" spans="1:11" ht="15.75">
      <c r="A184" s="79"/>
      <c r="B184" s="95"/>
      <c r="C184" s="83"/>
      <c r="D184" s="21">
        <v>2022</v>
      </c>
      <c r="E184" s="23">
        <f>F184+G184+H184+I184</f>
        <v>243.60000000000002</v>
      </c>
      <c r="F184" s="30">
        <v>0</v>
      </c>
      <c r="G184" s="30">
        <v>0</v>
      </c>
      <c r="H184" s="30">
        <f>268.6-25</f>
        <v>243.60000000000002</v>
      </c>
      <c r="I184" s="30">
        <v>0</v>
      </c>
      <c r="J184" s="90"/>
      <c r="K184" s="90"/>
    </row>
    <row r="185" spans="1:11" ht="15.75">
      <c r="A185" s="79"/>
      <c r="B185" s="95"/>
      <c r="C185" s="83"/>
      <c r="D185" s="21">
        <v>2023</v>
      </c>
      <c r="E185" s="23">
        <f>F185+G185+H185+I185</f>
        <v>243.6</v>
      </c>
      <c r="F185" s="30">
        <v>0</v>
      </c>
      <c r="G185" s="30">
        <v>0</v>
      </c>
      <c r="H185" s="30">
        <v>243.6</v>
      </c>
      <c r="I185" s="30">
        <v>0</v>
      </c>
      <c r="J185" s="90"/>
      <c r="K185" s="90"/>
    </row>
    <row r="186" spans="1:11" ht="15.75">
      <c r="A186" s="79"/>
      <c r="B186" s="95"/>
      <c r="C186" s="83"/>
      <c r="D186" s="21">
        <v>2024</v>
      </c>
      <c r="E186" s="23">
        <f>F186+G186+H186+I186</f>
        <v>243.6</v>
      </c>
      <c r="F186" s="30">
        <v>0</v>
      </c>
      <c r="G186" s="30">
        <v>0</v>
      </c>
      <c r="H186" s="30">
        <v>243.6</v>
      </c>
      <c r="I186" s="30">
        <v>0</v>
      </c>
      <c r="J186" s="90"/>
      <c r="K186" s="90"/>
    </row>
    <row r="187" spans="1:11" ht="17.45" customHeight="1">
      <c r="A187" s="79" t="s">
        <v>60</v>
      </c>
      <c r="B187" s="85" t="s">
        <v>61</v>
      </c>
      <c r="C187" s="83"/>
      <c r="D187" s="37" t="s">
        <v>18</v>
      </c>
      <c r="E187" s="26">
        <f>E188+E189+E190+E191+E192+E193+E194+E195+E196+E197</f>
        <v>98.4</v>
      </c>
      <c r="F187" s="23">
        <f>F188+F189+F190+F191+F192+F193+F194+F195+F196+F197</f>
        <v>0</v>
      </c>
      <c r="G187" s="23">
        <f>G188+G189+G190+G191+G192+G193+G194+G195+G196+G197</f>
        <v>0</v>
      </c>
      <c r="H187" s="26">
        <f>H188+H189+H189+H190+H191+H192+H193+H194+H195+H196+H197</f>
        <v>98.4</v>
      </c>
      <c r="I187" s="23">
        <f>I188+I189+I190+I191+I192+I193+I194+I195+I196+I197</f>
        <v>0</v>
      </c>
      <c r="J187" s="90"/>
      <c r="K187" s="90"/>
    </row>
    <row r="188" spans="1:11" ht="15.75">
      <c r="A188" s="79"/>
      <c r="B188" s="85"/>
      <c r="C188" s="83"/>
      <c r="D188" s="21">
        <v>2015</v>
      </c>
      <c r="E188" s="30">
        <f t="shared" ref="E188:E197" si="18">F188+G188+H188+I188</f>
        <v>0</v>
      </c>
      <c r="F188" s="30">
        <v>0</v>
      </c>
      <c r="G188" s="30">
        <v>0</v>
      </c>
      <c r="H188" s="30">
        <v>0</v>
      </c>
      <c r="I188" s="30">
        <v>0</v>
      </c>
      <c r="J188" s="90"/>
      <c r="K188" s="90"/>
    </row>
    <row r="189" spans="1:11" ht="15.75">
      <c r="A189" s="79"/>
      <c r="B189" s="85"/>
      <c r="C189" s="83"/>
      <c r="D189" s="21">
        <v>2016</v>
      </c>
      <c r="E189" s="30">
        <f t="shared" si="18"/>
        <v>0</v>
      </c>
      <c r="F189" s="30">
        <v>0</v>
      </c>
      <c r="G189" s="30">
        <v>0</v>
      </c>
      <c r="H189" s="30">
        <v>0</v>
      </c>
      <c r="I189" s="30">
        <v>0</v>
      </c>
      <c r="J189" s="90"/>
      <c r="K189" s="90"/>
    </row>
    <row r="190" spans="1:11" ht="15.75">
      <c r="A190" s="79"/>
      <c r="B190" s="85"/>
      <c r="C190" s="83"/>
      <c r="D190" s="21">
        <v>2017</v>
      </c>
      <c r="E190" s="30">
        <f t="shared" si="18"/>
        <v>0</v>
      </c>
      <c r="F190" s="30">
        <v>0</v>
      </c>
      <c r="G190" s="30">
        <v>0</v>
      </c>
      <c r="H190" s="30">
        <v>0</v>
      </c>
      <c r="I190" s="30">
        <v>0</v>
      </c>
      <c r="J190" s="90"/>
      <c r="K190" s="90"/>
    </row>
    <row r="191" spans="1:11" ht="15.75">
      <c r="A191" s="79"/>
      <c r="B191" s="85"/>
      <c r="C191" s="83"/>
      <c r="D191" s="21">
        <v>2018</v>
      </c>
      <c r="E191" s="30">
        <f t="shared" si="18"/>
        <v>0</v>
      </c>
      <c r="F191" s="30">
        <v>0</v>
      </c>
      <c r="G191" s="30">
        <v>0</v>
      </c>
      <c r="H191" s="30">
        <v>0</v>
      </c>
      <c r="I191" s="30">
        <v>0</v>
      </c>
      <c r="J191" s="90"/>
      <c r="K191" s="90"/>
    </row>
    <row r="192" spans="1:11" ht="15.75">
      <c r="A192" s="79"/>
      <c r="B192" s="85"/>
      <c r="C192" s="83"/>
      <c r="D192" s="21">
        <v>2019</v>
      </c>
      <c r="E192" s="30">
        <f t="shared" si="18"/>
        <v>0</v>
      </c>
      <c r="F192" s="30">
        <v>0</v>
      </c>
      <c r="G192" s="30">
        <v>0</v>
      </c>
      <c r="H192" s="30">
        <v>0</v>
      </c>
      <c r="I192" s="30">
        <v>0</v>
      </c>
      <c r="J192" s="90"/>
      <c r="K192" s="90"/>
    </row>
    <row r="193" spans="1:11" ht="15.75">
      <c r="A193" s="79"/>
      <c r="B193" s="85"/>
      <c r="C193" s="83"/>
      <c r="D193" s="21">
        <v>2020</v>
      </c>
      <c r="E193" s="30">
        <f t="shared" si="18"/>
        <v>0</v>
      </c>
      <c r="F193" s="30">
        <v>0</v>
      </c>
      <c r="G193" s="30">
        <v>0</v>
      </c>
      <c r="H193" s="30">
        <v>0</v>
      </c>
      <c r="I193" s="30">
        <v>0</v>
      </c>
      <c r="J193" s="90"/>
      <c r="K193" s="90"/>
    </row>
    <row r="194" spans="1:11" ht="15.75">
      <c r="A194" s="79"/>
      <c r="B194" s="85"/>
      <c r="C194" s="83"/>
      <c r="D194" s="21">
        <v>2021</v>
      </c>
      <c r="E194" s="23">
        <f t="shared" si="18"/>
        <v>20.100000000000001</v>
      </c>
      <c r="F194" s="30">
        <v>0</v>
      </c>
      <c r="G194" s="30">
        <v>0</v>
      </c>
      <c r="H194" s="23">
        <v>20.100000000000001</v>
      </c>
      <c r="I194" s="30">
        <v>0</v>
      </c>
      <c r="J194" s="90"/>
      <c r="K194" s="90"/>
    </row>
    <row r="195" spans="1:11" ht="15.75">
      <c r="A195" s="79"/>
      <c r="B195" s="85"/>
      <c r="C195" s="83"/>
      <c r="D195" s="21">
        <v>2022</v>
      </c>
      <c r="E195" s="23">
        <f t="shared" si="18"/>
        <v>26.1</v>
      </c>
      <c r="F195" s="30">
        <v>0</v>
      </c>
      <c r="G195" s="30">
        <v>0</v>
      </c>
      <c r="H195" s="23">
        <v>26.1</v>
      </c>
      <c r="I195" s="30">
        <v>0</v>
      </c>
      <c r="J195" s="90"/>
      <c r="K195" s="90"/>
    </row>
    <row r="196" spans="1:11" ht="15.75">
      <c r="A196" s="79"/>
      <c r="B196" s="85"/>
      <c r="C196" s="83"/>
      <c r="D196" s="21">
        <v>2023</v>
      </c>
      <c r="E196" s="23">
        <f t="shared" si="18"/>
        <v>26.1</v>
      </c>
      <c r="F196" s="30">
        <v>0</v>
      </c>
      <c r="G196" s="30">
        <v>0</v>
      </c>
      <c r="H196" s="23">
        <v>26.1</v>
      </c>
      <c r="I196" s="30">
        <v>0</v>
      </c>
      <c r="J196" s="90"/>
      <c r="K196" s="90"/>
    </row>
    <row r="197" spans="1:11" ht="15.75">
      <c r="A197" s="79"/>
      <c r="B197" s="85"/>
      <c r="C197" s="83"/>
      <c r="D197" s="21">
        <v>2024</v>
      </c>
      <c r="E197" s="23">
        <f t="shared" si="18"/>
        <v>26.1</v>
      </c>
      <c r="F197" s="30">
        <v>0</v>
      </c>
      <c r="G197" s="30">
        <v>0</v>
      </c>
      <c r="H197" s="23">
        <v>26.1</v>
      </c>
      <c r="I197" s="30">
        <v>0</v>
      </c>
      <c r="J197" s="90"/>
      <c r="K197" s="90"/>
    </row>
    <row r="198" spans="1:11" ht="17.45" customHeight="1">
      <c r="A198" s="79" t="s">
        <v>62</v>
      </c>
      <c r="B198" s="85" t="s">
        <v>63</v>
      </c>
      <c r="C198" s="83"/>
      <c r="D198" s="37" t="s">
        <v>18</v>
      </c>
      <c r="E198" s="26">
        <f>E199+E200+E201+E202+E203+E204+E205+E206+E207+E208</f>
        <v>118</v>
      </c>
      <c r="F198" s="23">
        <f>F199+F200+F201+F202+F203+F204+F205+F206+F207+F208</f>
        <v>0</v>
      </c>
      <c r="G198" s="23">
        <f>G199+G200+G201+G202+G203+G204+G205+G206+G207+G208</f>
        <v>0</v>
      </c>
      <c r="H198" s="26">
        <f>H199+H200+H200+H201+H202+H203+H204+H205+H206+H207+H208</f>
        <v>118</v>
      </c>
      <c r="I198" s="23">
        <f>I199+I200+I201+I202+I203+I204+I205+I206+I207+I208</f>
        <v>0</v>
      </c>
      <c r="J198" s="89" t="s">
        <v>51</v>
      </c>
      <c r="K198" s="90"/>
    </row>
    <row r="199" spans="1:11" ht="15.75">
      <c r="A199" s="79"/>
      <c r="B199" s="85"/>
      <c r="C199" s="83"/>
      <c r="D199" s="21">
        <v>2015</v>
      </c>
      <c r="E199" s="30">
        <f t="shared" ref="E199:E208" si="19">F199+G199+H199+I199</f>
        <v>0</v>
      </c>
      <c r="F199" s="30">
        <v>0</v>
      </c>
      <c r="G199" s="30">
        <v>0</v>
      </c>
      <c r="H199" s="30">
        <v>0</v>
      </c>
      <c r="I199" s="30">
        <v>0</v>
      </c>
      <c r="J199" s="89"/>
      <c r="K199" s="90"/>
    </row>
    <row r="200" spans="1:11" ht="15.75">
      <c r="A200" s="79"/>
      <c r="B200" s="85"/>
      <c r="C200" s="83"/>
      <c r="D200" s="21">
        <v>2016</v>
      </c>
      <c r="E200" s="30">
        <f t="shared" si="19"/>
        <v>0</v>
      </c>
      <c r="F200" s="30">
        <v>0</v>
      </c>
      <c r="G200" s="30">
        <v>0</v>
      </c>
      <c r="H200" s="30">
        <v>0</v>
      </c>
      <c r="I200" s="30">
        <v>0</v>
      </c>
      <c r="J200" s="89"/>
      <c r="K200" s="90"/>
    </row>
    <row r="201" spans="1:11" ht="15.75">
      <c r="A201" s="79"/>
      <c r="B201" s="85"/>
      <c r="C201" s="83"/>
      <c r="D201" s="21">
        <v>2017</v>
      </c>
      <c r="E201" s="30">
        <f t="shared" si="19"/>
        <v>0</v>
      </c>
      <c r="F201" s="30">
        <v>0</v>
      </c>
      <c r="G201" s="30">
        <v>0</v>
      </c>
      <c r="H201" s="30">
        <v>0</v>
      </c>
      <c r="I201" s="30">
        <v>0</v>
      </c>
      <c r="J201" s="89"/>
      <c r="K201" s="90"/>
    </row>
    <row r="202" spans="1:11" ht="15.75">
      <c r="A202" s="79"/>
      <c r="B202" s="85"/>
      <c r="C202" s="83"/>
      <c r="D202" s="21">
        <v>2018</v>
      </c>
      <c r="E202" s="30">
        <f t="shared" si="19"/>
        <v>0</v>
      </c>
      <c r="F202" s="30">
        <v>0</v>
      </c>
      <c r="G202" s="30">
        <v>0</v>
      </c>
      <c r="H202" s="30">
        <v>0</v>
      </c>
      <c r="I202" s="30">
        <v>0</v>
      </c>
      <c r="J202" s="89"/>
      <c r="K202" s="90"/>
    </row>
    <row r="203" spans="1:11" ht="15.75">
      <c r="A203" s="79"/>
      <c r="B203" s="85"/>
      <c r="C203" s="83"/>
      <c r="D203" s="21">
        <v>2019</v>
      </c>
      <c r="E203" s="30">
        <f t="shared" si="19"/>
        <v>0</v>
      </c>
      <c r="F203" s="30">
        <v>0</v>
      </c>
      <c r="G203" s="30">
        <v>0</v>
      </c>
      <c r="H203" s="30">
        <v>0</v>
      </c>
      <c r="I203" s="30">
        <v>0</v>
      </c>
      <c r="J203" s="89"/>
      <c r="K203" s="90"/>
    </row>
    <row r="204" spans="1:11" ht="15.75">
      <c r="A204" s="79"/>
      <c r="B204" s="85"/>
      <c r="C204" s="83"/>
      <c r="D204" s="21">
        <v>2020</v>
      </c>
      <c r="E204" s="30">
        <f t="shared" si="19"/>
        <v>0</v>
      </c>
      <c r="F204" s="30">
        <v>0</v>
      </c>
      <c r="G204" s="30">
        <v>0</v>
      </c>
      <c r="H204" s="30">
        <v>0</v>
      </c>
      <c r="I204" s="30">
        <v>0</v>
      </c>
      <c r="J204" s="89"/>
      <c r="K204" s="90"/>
    </row>
    <row r="205" spans="1:11" ht="189">
      <c r="A205" s="79"/>
      <c r="B205" s="85"/>
      <c r="C205" s="83"/>
      <c r="D205" s="21">
        <v>2021</v>
      </c>
      <c r="E205" s="23">
        <f t="shared" si="19"/>
        <v>93</v>
      </c>
      <c r="F205" s="30">
        <v>0</v>
      </c>
      <c r="G205" s="30">
        <v>0</v>
      </c>
      <c r="H205" s="23">
        <v>93</v>
      </c>
      <c r="I205" s="30">
        <v>0</v>
      </c>
      <c r="J205" s="38" t="s">
        <v>64</v>
      </c>
      <c r="K205" s="90"/>
    </row>
    <row r="206" spans="1:11" ht="31.5">
      <c r="A206" s="79"/>
      <c r="B206" s="85"/>
      <c r="C206" s="83"/>
      <c r="D206" s="21">
        <v>2022</v>
      </c>
      <c r="E206" s="30">
        <f t="shared" si="19"/>
        <v>25</v>
      </c>
      <c r="F206" s="30">
        <v>0</v>
      </c>
      <c r="G206" s="30">
        <v>0</v>
      </c>
      <c r="H206" s="30">
        <v>25</v>
      </c>
      <c r="I206" s="30">
        <v>0</v>
      </c>
      <c r="J206" s="38" t="s">
        <v>65</v>
      </c>
      <c r="K206" s="90"/>
    </row>
    <row r="207" spans="1:11" ht="15.75">
      <c r="A207" s="79"/>
      <c r="B207" s="85"/>
      <c r="C207" s="83"/>
      <c r="D207" s="21">
        <v>2023</v>
      </c>
      <c r="E207" s="30">
        <f t="shared" si="19"/>
        <v>0</v>
      </c>
      <c r="F207" s="30">
        <v>0</v>
      </c>
      <c r="G207" s="30">
        <v>0</v>
      </c>
      <c r="H207" s="30">
        <v>0</v>
      </c>
      <c r="I207" s="30">
        <v>0</v>
      </c>
      <c r="J207" s="39"/>
      <c r="K207" s="90"/>
    </row>
    <row r="208" spans="1:11" ht="15.75">
      <c r="A208" s="79"/>
      <c r="B208" s="85"/>
      <c r="C208" s="83"/>
      <c r="D208" s="21">
        <v>2024</v>
      </c>
      <c r="E208" s="30">
        <f t="shared" si="19"/>
        <v>0</v>
      </c>
      <c r="F208" s="30">
        <v>0</v>
      </c>
      <c r="G208" s="30">
        <v>0</v>
      </c>
      <c r="H208" s="30">
        <v>0</v>
      </c>
      <c r="I208" s="30">
        <v>0</v>
      </c>
      <c r="J208" s="40"/>
      <c r="K208" s="90"/>
    </row>
    <row r="209" spans="1:11" ht="20.45" customHeight="1">
      <c r="A209" s="79"/>
      <c r="B209" s="80" t="s">
        <v>66</v>
      </c>
      <c r="C209" s="91"/>
      <c r="D209" s="20" t="s">
        <v>18</v>
      </c>
      <c r="E209" s="22">
        <f>E210+E211+E212+E213+E214+E215+E216+E217+E218+E219</f>
        <v>10157.899999999998</v>
      </c>
      <c r="F209" s="23">
        <f>F210+F211+F212+F213+F214+F215+F216+F217+F218+F219</f>
        <v>0</v>
      </c>
      <c r="G209" s="23">
        <f>G210+G211+G212+G213+G214+G215+G216+G217+G218+G219</f>
        <v>0</v>
      </c>
      <c r="H209" s="22">
        <f>H210+H211+H212+H213+H214+H215+H216+H217+H218+H219</f>
        <v>10157.899999999998</v>
      </c>
      <c r="I209" s="23">
        <f>I210+I211+I212+I213+I214+I215+I216+I217+I218+I219</f>
        <v>0</v>
      </c>
      <c r="J209" s="90"/>
      <c r="K209" s="90"/>
    </row>
    <row r="210" spans="1:11" ht="15.75">
      <c r="A210" s="79"/>
      <c r="B210" s="80"/>
      <c r="C210" s="91"/>
      <c r="D210" s="21">
        <v>2015</v>
      </c>
      <c r="E210" s="23">
        <f t="shared" ref="E210:E219" si="20">F210+G210+H210+I210</f>
        <v>728</v>
      </c>
      <c r="F210" s="23">
        <f t="shared" ref="F210:G219" si="21">F144+F155+F166+F177</f>
        <v>0</v>
      </c>
      <c r="G210" s="23">
        <f t="shared" si="21"/>
        <v>0</v>
      </c>
      <c r="H210" s="23">
        <f t="shared" ref="H210:H219" si="22">H144+H155+H166+H177+H188+H199</f>
        <v>728</v>
      </c>
      <c r="I210" s="23">
        <f t="shared" ref="I210:I219" si="23">I144+I155+I166</f>
        <v>0</v>
      </c>
      <c r="J210" s="90"/>
      <c r="K210" s="90"/>
    </row>
    <row r="211" spans="1:11" ht="15.75">
      <c r="A211" s="79"/>
      <c r="B211" s="80"/>
      <c r="C211" s="91"/>
      <c r="D211" s="21">
        <v>2016</v>
      </c>
      <c r="E211" s="23">
        <f t="shared" si="20"/>
        <v>1203.5999999999999</v>
      </c>
      <c r="F211" s="23">
        <f t="shared" si="21"/>
        <v>0</v>
      </c>
      <c r="G211" s="23">
        <f t="shared" si="21"/>
        <v>0</v>
      </c>
      <c r="H211" s="23">
        <f t="shared" si="22"/>
        <v>1203.5999999999999</v>
      </c>
      <c r="I211" s="23">
        <f t="shared" si="23"/>
        <v>0</v>
      </c>
      <c r="J211" s="90"/>
      <c r="K211" s="90"/>
    </row>
    <row r="212" spans="1:11" ht="15.75">
      <c r="A212" s="79"/>
      <c r="B212" s="80"/>
      <c r="C212" s="91"/>
      <c r="D212" s="21">
        <v>2017</v>
      </c>
      <c r="E212" s="23">
        <f t="shared" si="20"/>
        <v>755</v>
      </c>
      <c r="F212" s="23">
        <f t="shared" si="21"/>
        <v>0</v>
      </c>
      <c r="G212" s="23">
        <f t="shared" si="21"/>
        <v>0</v>
      </c>
      <c r="H212" s="23">
        <f t="shared" si="22"/>
        <v>755</v>
      </c>
      <c r="I212" s="23">
        <f t="shared" si="23"/>
        <v>0</v>
      </c>
      <c r="J212" s="90"/>
      <c r="K212" s="90"/>
    </row>
    <row r="213" spans="1:11" ht="15.75">
      <c r="A213" s="79"/>
      <c r="B213" s="80"/>
      <c r="C213" s="91"/>
      <c r="D213" s="21">
        <v>2018</v>
      </c>
      <c r="E213" s="23">
        <f t="shared" si="20"/>
        <v>613</v>
      </c>
      <c r="F213" s="23">
        <f t="shared" si="21"/>
        <v>0</v>
      </c>
      <c r="G213" s="23">
        <f t="shared" si="21"/>
        <v>0</v>
      </c>
      <c r="H213" s="23">
        <f t="shared" si="22"/>
        <v>613</v>
      </c>
      <c r="I213" s="23">
        <f t="shared" si="23"/>
        <v>0</v>
      </c>
      <c r="J213" s="90"/>
      <c r="K213" s="90"/>
    </row>
    <row r="214" spans="1:11" ht="15.75" customHeight="1">
      <c r="A214" s="79"/>
      <c r="B214" s="80"/>
      <c r="C214" s="91"/>
      <c r="D214" s="21">
        <v>2019</v>
      </c>
      <c r="E214" s="23">
        <f t="shared" si="20"/>
        <v>542</v>
      </c>
      <c r="F214" s="23">
        <f t="shared" si="21"/>
        <v>0</v>
      </c>
      <c r="G214" s="23">
        <f t="shared" si="21"/>
        <v>0</v>
      </c>
      <c r="H214" s="23">
        <f t="shared" si="22"/>
        <v>542</v>
      </c>
      <c r="I214" s="23">
        <f t="shared" si="23"/>
        <v>0</v>
      </c>
      <c r="J214" s="90"/>
      <c r="K214" s="90"/>
    </row>
    <row r="215" spans="1:11" ht="15.75">
      <c r="A215" s="79"/>
      <c r="B215" s="80"/>
      <c r="C215" s="91"/>
      <c r="D215" s="21">
        <v>2020</v>
      </c>
      <c r="E215" s="23">
        <f t="shared" si="20"/>
        <v>754.1</v>
      </c>
      <c r="F215" s="23">
        <f t="shared" si="21"/>
        <v>0</v>
      </c>
      <c r="G215" s="23">
        <f t="shared" si="21"/>
        <v>0</v>
      </c>
      <c r="H215" s="23">
        <f t="shared" si="22"/>
        <v>754.1</v>
      </c>
      <c r="I215" s="23">
        <f t="shared" si="23"/>
        <v>0</v>
      </c>
      <c r="J215" s="90"/>
      <c r="K215" s="90"/>
    </row>
    <row r="216" spans="1:11" ht="15.75">
      <c r="A216" s="79"/>
      <c r="B216" s="80"/>
      <c r="C216" s="91"/>
      <c r="D216" s="21">
        <v>2021</v>
      </c>
      <c r="E216" s="23">
        <f t="shared" si="20"/>
        <v>1062.0999999999999</v>
      </c>
      <c r="F216" s="23">
        <f t="shared" si="21"/>
        <v>0</v>
      </c>
      <c r="G216" s="23">
        <f t="shared" si="21"/>
        <v>0</v>
      </c>
      <c r="H216" s="23">
        <f t="shared" si="22"/>
        <v>1062.0999999999999</v>
      </c>
      <c r="I216" s="23">
        <f t="shared" si="23"/>
        <v>0</v>
      </c>
      <c r="J216" s="90"/>
      <c r="K216" s="90"/>
    </row>
    <row r="217" spans="1:11" ht="15.75">
      <c r="A217" s="79"/>
      <c r="B217" s="80"/>
      <c r="C217" s="91"/>
      <c r="D217" s="21">
        <v>2022</v>
      </c>
      <c r="E217" s="23">
        <f t="shared" si="20"/>
        <v>1516.6999999999998</v>
      </c>
      <c r="F217" s="23">
        <f t="shared" si="21"/>
        <v>0</v>
      </c>
      <c r="G217" s="23">
        <f t="shared" si="21"/>
        <v>0</v>
      </c>
      <c r="H217" s="23">
        <f t="shared" si="22"/>
        <v>1516.6999999999998</v>
      </c>
      <c r="I217" s="23">
        <f t="shared" si="23"/>
        <v>0</v>
      </c>
      <c r="J217" s="90"/>
      <c r="K217" s="90"/>
    </row>
    <row r="218" spans="1:11" ht="15.75">
      <c r="A218" s="79"/>
      <c r="B218" s="80"/>
      <c r="C218" s="91"/>
      <c r="D218" s="21">
        <v>2023</v>
      </c>
      <c r="E218" s="23">
        <f t="shared" si="20"/>
        <v>1491.6999999999998</v>
      </c>
      <c r="F218" s="23">
        <f t="shared" si="21"/>
        <v>0</v>
      </c>
      <c r="G218" s="23">
        <f t="shared" si="21"/>
        <v>0</v>
      </c>
      <c r="H218" s="23">
        <f t="shared" si="22"/>
        <v>1491.6999999999998</v>
      </c>
      <c r="I218" s="23">
        <f t="shared" si="23"/>
        <v>0</v>
      </c>
      <c r="J218" s="90"/>
      <c r="K218" s="90"/>
    </row>
    <row r="219" spans="1:11" ht="15.75">
      <c r="A219" s="79"/>
      <c r="B219" s="80"/>
      <c r="C219" s="91"/>
      <c r="D219" s="21">
        <v>2024</v>
      </c>
      <c r="E219" s="23">
        <f t="shared" si="20"/>
        <v>1491.6999999999998</v>
      </c>
      <c r="F219" s="23">
        <f t="shared" si="21"/>
        <v>0</v>
      </c>
      <c r="G219" s="23">
        <f t="shared" si="21"/>
        <v>0</v>
      </c>
      <c r="H219" s="23">
        <f t="shared" si="22"/>
        <v>1491.6999999999998</v>
      </c>
      <c r="I219" s="23">
        <f t="shared" si="23"/>
        <v>0</v>
      </c>
      <c r="J219" s="90"/>
      <c r="K219" s="90"/>
    </row>
    <row r="220" spans="1:11" ht="26.25" customHeight="1">
      <c r="A220" s="79" t="s">
        <v>67</v>
      </c>
      <c r="B220" s="86" t="s">
        <v>68</v>
      </c>
      <c r="C220" s="87"/>
      <c r="D220" s="15" t="s">
        <v>18</v>
      </c>
      <c r="E220" s="16">
        <f>E221+E222+E223+E224+E225+E226+E227+E228+E229+E230</f>
        <v>1461.6000000000001</v>
      </c>
      <c r="F220" s="17">
        <f>F221+F222+F223+F224+F225+F226+F227+F228+F229+F230</f>
        <v>0</v>
      </c>
      <c r="G220" s="17">
        <f>G221+G222+G223+G224+G225+G226+G227+G228+G229+G230</f>
        <v>0</v>
      </c>
      <c r="H220" s="26">
        <f>H221+H222+H223+H224+H225+H226+H227+H228+H229+H230</f>
        <v>1461.6000000000001</v>
      </c>
      <c r="I220" s="23">
        <f>I221+I222+I223+I224+I225+I226+I227+I228+I229+I230</f>
        <v>0</v>
      </c>
      <c r="J220" s="92" t="s">
        <v>69</v>
      </c>
      <c r="K220" s="92" t="s">
        <v>70</v>
      </c>
    </row>
    <row r="221" spans="1:11" ht="26.25" customHeight="1">
      <c r="A221" s="79"/>
      <c r="B221" s="86"/>
      <c r="C221" s="87"/>
      <c r="D221" s="18">
        <v>2015</v>
      </c>
      <c r="E221" s="17">
        <f t="shared" ref="E221:E230" si="24">F221+G221+H221+I221</f>
        <v>280</v>
      </c>
      <c r="F221" s="19">
        <v>0</v>
      </c>
      <c r="G221" s="19">
        <v>0</v>
      </c>
      <c r="H221" s="23">
        <v>280</v>
      </c>
      <c r="I221" s="30">
        <v>0</v>
      </c>
      <c r="J221" s="92"/>
      <c r="K221" s="92"/>
    </row>
    <row r="222" spans="1:11" ht="26.25" customHeight="1">
      <c r="A222" s="79"/>
      <c r="B222" s="86"/>
      <c r="C222" s="87"/>
      <c r="D222" s="18">
        <v>2016</v>
      </c>
      <c r="E222" s="17">
        <f t="shared" si="24"/>
        <v>330</v>
      </c>
      <c r="F222" s="19">
        <v>0</v>
      </c>
      <c r="G222" s="19">
        <v>0</v>
      </c>
      <c r="H222" s="23">
        <v>330</v>
      </c>
      <c r="I222" s="30">
        <v>0</v>
      </c>
      <c r="J222" s="92"/>
      <c r="K222" s="92"/>
    </row>
    <row r="223" spans="1:11" ht="26.25" customHeight="1">
      <c r="A223" s="79"/>
      <c r="B223" s="86"/>
      <c r="C223" s="87"/>
      <c r="D223" s="18">
        <v>2017</v>
      </c>
      <c r="E223" s="17">
        <f t="shared" si="24"/>
        <v>0</v>
      </c>
      <c r="F223" s="19">
        <v>0</v>
      </c>
      <c r="G223" s="19">
        <v>0</v>
      </c>
      <c r="H223" s="30">
        <v>0</v>
      </c>
      <c r="I223" s="30">
        <v>0</v>
      </c>
      <c r="J223" s="92"/>
      <c r="K223" s="92"/>
    </row>
    <row r="224" spans="1:11" ht="26.25" customHeight="1">
      <c r="A224" s="79"/>
      <c r="B224" s="86"/>
      <c r="C224" s="87"/>
      <c r="D224" s="18">
        <v>2018</v>
      </c>
      <c r="E224" s="17">
        <f t="shared" si="24"/>
        <v>0</v>
      </c>
      <c r="F224" s="19">
        <v>0</v>
      </c>
      <c r="G224" s="19">
        <v>0</v>
      </c>
      <c r="H224" s="30">
        <v>0</v>
      </c>
      <c r="I224" s="30">
        <v>0</v>
      </c>
      <c r="J224" s="92"/>
      <c r="K224" s="92"/>
    </row>
    <row r="225" spans="1:11" ht="26.25" customHeight="1">
      <c r="A225" s="79"/>
      <c r="B225" s="86"/>
      <c r="C225" s="87"/>
      <c r="D225" s="18">
        <v>2019</v>
      </c>
      <c r="E225" s="17">
        <f t="shared" si="24"/>
        <v>0</v>
      </c>
      <c r="F225" s="19">
        <v>0</v>
      </c>
      <c r="G225" s="19">
        <v>0</v>
      </c>
      <c r="H225" s="30">
        <v>0</v>
      </c>
      <c r="I225" s="30">
        <v>0</v>
      </c>
      <c r="J225" s="92"/>
      <c r="K225" s="92"/>
    </row>
    <row r="226" spans="1:11" ht="110.25">
      <c r="A226" s="79"/>
      <c r="B226" s="86"/>
      <c r="C226" s="87"/>
      <c r="D226" s="18">
        <v>2020</v>
      </c>
      <c r="E226" s="17">
        <f t="shared" si="24"/>
        <v>235.4</v>
      </c>
      <c r="F226" s="19">
        <v>0</v>
      </c>
      <c r="G226" s="19">
        <v>0</v>
      </c>
      <c r="H226" s="23">
        <v>235.4</v>
      </c>
      <c r="I226" s="30">
        <v>0</v>
      </c>
      <c r="J226" s="41" t="s">
        <v>71</v>
      </c>
      <c r="K226" s="92"/>
    </row>
    <row r="227" spans="1:11" ht="189">
      <c r="A227" s="79"/>
      <c r="B227" s="86"/>
      <c r="C227" s="87"/>
      <c r="D227" s="18">
        <v>2021</v>
      </c>
      <c r="E227" s="17">
        <f t="shared" si="24"/>
        <v>283</v>
      </c>
      <c r="F227" s="17">
        <v>0</v>
      </c>
      <c r="G227" s="17">
        <v>0</v>
      </c>
      <c r="H227" s="23">
        <v>283</v>
      </c>
      <c r="I227" s="23">
        <v>0</v>
      </c>
      <c r="J227" s="41" t="s">
        <v>72</v>
      </c>
      <c r="K227" s="92"/>
    </row>
    <row r="228" spans="1:11" ht="157.5">
      <c r="A228" s="79"/>
      <c r="B228" s="86"/>
      <c r="C228" s="87"/>
      <c r="D228" s="18">
        <v>2022</v>
      </c>
      <c r="E228" s="17">
        <f t="shared" si="24"/>
        <v>303.2</v>
      </c>
      <c r="F228" s="17">
        <v>0</v>
      </c>
      <c r="G228" s="17">
        <v>0</v>
      </c>
      <c r="H228" s="30">
        <f>12+291.2</f>
        <v>303.2</v>
      </c>
      <c r="I228" s="23">
        <v>0</v>
      </c>
      <c r="J228" s="41" t="s">
        <v>73</v>
      </c>
      <c r="K228" s="92"/>
    </row>
    <row r="229" spans="1:11" ht="78.75">
      <c r="A229" s="79"/>
      <c r="B229" s="86"/>
      <c r="C229" s="87"/>
      <c r="D229" s="18">
        <v>2023</v>
      </c>
      <c r="E229" s="17">
        <f t="shared" si="24"/>
        <v>15</v>
      </c>
      <c r="F229" s="17">
        <v>0</v>
      </c>
      <c r="G229" s="17">
        <v>0</v>
      </c>
      <c r="H229" s="30">
        <v>15</v>
      </c>
      <c r="I229" s="23">
        <v>0</v>
      </c>
      <c r="J229" s="42" t="s">
        <v>74</v>
      </c>
      <c r="K229" s="92"/>
    </row>
    <row r="230" spans="1:11" ht="78.75">
      <c r="A230" s="79"/>
      <c r="B230" s="86"/>
      <c r="C230" s="87"/>
      <c r="D230" s="18">
        <v>2024</v>
      </c>
      <c r="E230" s="17">
        <f t="shared" si="24"/>
        <v>15</v>
      </c>
      <c r="F230" s="17">
        <v>0</v>
      </c>
      <c r="G230" s="17">
        <v>0</v>
      </c>
      <c r="H230" s="30">
        <v>15</v>
      </c>
      <c r="I230" s="23">
        <v>0</v>
      </c>
      <c r="J230" s="41" t="s">
        <v>74</v>
      </c>
      <c r="K230" s="92"/>
    </row>
    <row r="231" spans="1:11" ht="18.75" customHeight="1">
      <c r="A231" s="79" t="s">
        <v>75</v>
      </c>
      <c r="B231" s="85" t="s">
        <v>76</v>
      </c>
      <c r="C231" s="35"/>
      <c r="D231" s="37" t="s">
        <v>18</v>
      </c>
      <c r="E231" s="16">
        <f>E232+E233+E234+E235+E236+E237+E238+E239+E240+E241</f>
        <v>923.09999999999991</v>
      </c>
      <c r="F231" s="17">
        <f>F232+F233+F234+F235+F236+F237+F238+F239+F240+F241</f>
        <v>0</v>
      </c>
      <c r="G231" s="17">
        <f>G232+G233+G234+G235+G236+G237+G238+G239+G240+G241</f>
        <v>0</v>
      </c>
      <c r="H231" s="26">
        <f>H232+H233+H234+H235+H236+H237+H238+H239+H240+H241</f>
        <v>923.09999999999991</v>
      </c>
      <c r="I231" s="23">
        <f>I232+I233+I234+I235+I236+I237+I238+I239+I240+I241</f>
        <v>0</v>
      </c>
      <c r="J231" s="93" t="s">
        <v>69</v>
      </c>
      <c r="K231" s="92"/>
    </row>
    <row r="232" spans="1:11" ht="16.149999999999999" customHeight="1">
      <c r="A232" s="79"/>
      <c r="B232" s="85"/>
      <c r="C232" s="35"/>
      <c r="D232" s="21">
        <v>2015</v>
      </c>
      <c r="E232" s="17">
        <f t="shared" ref="E232:E241" si="25">F232+G232+H232+I232</f>
        <v>0</v>
      </c>
      <c r="F232" s="19">
        <v>0</v>
      </c>
      <c r="G232" s="19">
        <v>0</v>
      </c>
      <c r="H232" s="30">
        <v>0</v>
      </c>
      <c r="I232" s="30">
        <v>0</v>
      </c>
      <c r="J232" s="93"/>
      <c r="K232" s="93"/>
    </row>
    <row r="233" spans="1:11" ht="16.149999999999999" customHeight="1">
      <c r="A233" s="79"/>
      <c r="B233" s="85"/>
      <c r="C233" s="35"/>
      <c r="D233" s="21">
        <v>2016</v>
      </c>
      <c r="E233" s="17">
        <f t="shared" si="25"/>
        <v>0</v>
      </c>
      <c r="F233" s="19">
        <v>0</v>
      </c>
      <c r="G233" s="19">
        <v>0</v>
      </c>
      <c r="H233" s="30">
        <v>0</v>
      </c>
      <c r="I233" s="30">
        <v>0</v>
      </c>
      <c r="J233" s="93"/>
      <c r="K233" s="93"/>
    </row>
    <row r="234" spans="1:11" ht="16.149999999999999" customHeight="1">
      <c r="A234" s="79"/>
      <c r="B234" s="85"/>
      <c r="C234" s="35"/>
      <c r="D234" s="21">
        <v>2017</v>
      </c>
      <c r="E234" s="17">
        <f t="shared" si="25"/>
        <v>0</v>
      </c>
      <c r="F234" s="19">
        <v>0</v>
      </c>
      <c r="G234" s="19">
        <v>0</v>
      </c>
      <c r="H234" s="30">
        <v>0</v>
      </c>
      <c r="I234" s="30">
        <v>0</v>
      </c>
      <c r="J234" s="93"/>
      <c r="K234" s="93"/>
    </row>
    <row r="235" spans="1:11" ht="16.149999999999999" customHeight="1">
      <c r="A235" s="79"/>
      <c r="B235" s="85"/>
      <c r="C235" s="35"/>
      <c r="D235" s="21">
        <v>2018</v>
      </c>
      <c r="E235" s="17">
        <f t="shared" si="25"/>
        <v>0</v>
      </c>
      <c r="F235" s="19">
        <v>0</v>
      </c>
      <c r="G235" s="19">
        <v>0</v>
      </c>
      <c r="H235" s="30">
        <v>0</v>
      </c>
      <c r="I235" s="30">
        <v>0</v>
      </c>
      <c r="J235" s="93"/>
      <c r="K235" s="93"/>
    </row>
    <row r="236" spans="1:11" ht="16.149999999999999" customHeight="1">
      <c r="A236" s="79"/>
      <c r="B236" s="85"/>
      <c r="C236" s="35"/>
      <c r="D236" s="21">
        <v>2019</v>
      </c>
      <c r="E236" s="17">
        <f t="shared" si="25"/>
        <v>0</v>
      </c>
      <c r="F236" s="19">
        <v>0</v>
      </c>
      <c r="G236" s="19">
        <v>0</v>
      </c>
      <c r="H236" s="30">
        <v>0</v>
      </c>
      <c r="I236" s="30">
        <v>0</v>
      </c>
      <c r="J236" s="93"/>
      <c r="K236" s="93"/>
    </row>
    <row r="237" spans="1:11" ht="16.149999999999999" customHeight="1">
      <c r="A237" s="79"/>
      <c r="B237" s="85"/>
      <c r="C237" s="35"/>
      <c r="D237" s="21">
        <v>2020</v>
      </c>
      <c r="E237" s="17">
        <f t="shared" si="25"/>
        <v>0</v>
      </c>
      <c r="F237" s="19">
        <v>0</v>
      </c>
      <c r="G237" s="19">
        <v>0</v>
      </c>
      <c r="H237" s="30">
        <v>0</v>
      </c>
      <c r="I237" s="30">
        <v>0</v>
      </c>
      <c r="J237" s="93"/>
      <c r="K237" s="93"/>
    </row>
    <row r="238" spans="1:11" ht="16.149999999999999" customHeight="1">
      <c r="A238" s="79"/>
      <c r="B238" s="85"/>
      <c r="C238" s="35"/>
      <c r="D238" s="21">
        <v>2021</v>
      </c>
      <c r="E238" s="17">
        <f t="shared" si="25"/>
        <v>158.69999999999999</v>
      </c>
      <c r="F238" s="19">
        <v>0</v>
      </c>
      <c r="G238" s="19">
        <v>0</v>
      </c>
      <c r="H238" s="23">
        <v>158.69999999999999</v>
      </c>
      <c r="I238" s="23">
        <v>0</v>
      </c>
      <c r="J238" s="93"/>
      <c r="K238" s="93"/>
    </row>
    <row r="239" spans="1:11" ht="16.149999999999999" customHeight="1">
      <c r="A239" s="79"/>
      <c r="B239" s="85"/>
      <c r="C239" s="35"/>
      <c r="D239" s="21">
        <v>2022</v>
      </c>
      <c r="E239" s="17">
        <f t="shared" si="25"/>
        <v>294</v>
      </c>
      <c r="F239" s="19">
        <v>0</v>
      </c>
      <c r="G239" s="19">
        <v>0</v>
      </c>
      <c r="H239" s="23">
        <v>294</v>
      </c>
      <c r="I239" s="23">
        <v>0</v>
      </c>
      <c r="J239" s="93"/>
      <c r="K239" s="93"/>
    </row>
    <row r="240" spans="1:11" ht="16.149999999999999" customHeight="1">
      <c r="A240" s="79"/>
      <c r="B240" s="85"/>
      <c r="C240" s="35"/>
      <c r="D240" s="21">
        <v>2023</v>
      </c>
      <c r="E240" s="23">
        <f t="shared" si="25"/>
        <v>235.2</v>
      </c>
      <c r="F240" s="30">
        <v>0</v>
      </c>
      <c r="G240" s="30">
        <v>0</v>
      </c>
      <c r="H240" s="23">
        <v>235.2</v>
      </c>
      <c r="I240" s="23">
        <v>0</v>
      </c>
      <c r="J240" s="93"/>
      <c r="K240" s="93"/>
    </row>
    <row r="241" spans="1:12" ht="16.149999999999999" customHeight="1">
      <c r="A241" s="79"/>
      <c r="B241" s="85"/>
      <c r="C241" s="35"/>
      <c r="D241" s="21">
        <v>2024</v>
      </c>
      <c r="E241" s="23">
        <f t="shared" si="25"/>
        <v>235.2</v>
      </c>
      <c r="F241" s="30">
        <v>0</v>
      </c>
      <c r="G241" s="30">
        <v>0</v>
      </c>
      <c r="H241" s="23">
        <v>235.2</v>
      </c>
      <c r="I241" s="23">
        <v>0</v>
      </c>
      <c r="J241" s="93"/>
      <c r="K241" s="93"/>
    </row>
    <row r="242" spans="1:12" ht="22.5" customHeight="1">
      <c r="A242" s="79" t="s">
        <v>77</v>
      </c>
      <c r="B242" s="86" t="s">
        <v>78</v>
      </c>
      <c r="C242" s="34"/>
      <c r="D242" s="15" t="s">
        <v>18</v>
      </c>
      <c r="E242" s="16">
        <f>E243+E244+E245+E246+E247+E248+E249+E250+E251+E252</f>
        <v>575.5</v>
      </c>
      <c r="F242" s="17">
        <f>F243+F244+F245+F246+F247+F248+F249+F250+F251+F252</f>
        <v>0</v>
      </c>
      <c r="G242" s="17">
        <f>G243+G244+G245+G246+G247+G248+G249+G250+G251+G252</f>
        <v>0</v>
      </c>
      <c r="H242" s="26">
        <f>H243+H244+H245+H246+H247+H248+H249+H250+H251+H252</f>
        <v>575.5</v>
      </c>
      <c r="I242" s="23">
        <f>I243+I244+I245+I246+I247+I248+I249+I250+I251+I252</f>
        <v>0</v>
      </c>
      <c r="J242" s="92" t="s">
        <v>69</v>
      </c>
      <c r="K242" s="92"/>
    </row>
    <row r="243" spans="1:12" ht="22.5" customHeight="1">
      <c r="A243" s="79"/>
      <c r="B243" s="86"/>
      <c r="C243" s="34"/>
      <c r="D243" s="18">
        <v>2015</v>
      </c>
      <c r="E243" s="17">
        <f t="shared" ref="E243:E252" si="26">F243+G243+H243+I243</f>
        <v>0</v>
      </c>
      <c r="F243" s="19">
        <v>0</v>
      </c>
      <c r="G243" s="19">
        <v>0</v>
      </c>
      <c r="H243" s="30">
        <v>0</v>
      </c>
      <c r="I243" s="30">
        <v>0</v>
      </c>
      <c r="J243" s="92"/>
      <c r="K243" s="92"/>
    </row>
    <row r="244" spans="1:12" ht="22.5" customHeight="1">
      <c r="A244" s="79"/>
      <c r="B244" s="86"/>
      <c r="C244" s="34"/>
      <c r="D244" s="18">
        <v>2016</v>
      </c>
      <c r="E244" s="17">
        <f t="shared" si="26"/>
        <v>0</v>
      </c>
      <c r="F244" s="19">
        <v>0</v>
      </c>
      <c r="G244" s="19">
        <v>0</v>
      </c>
      <c r="H244" s="30">
        <v>0</v>
      </c>
      <c r="I244" s="30">
        <v>0</v>
      </c>
      <c r="J244" s="92"/>
      <c r="K244" s="92"/>
    </row>
    <row r="245" spans="1:12" ht="22.5" customHeight="1">
      <c r="A245" s="79"/>
      <c r="B245" s="86"/>
      <c r="C245" s="34"/>
      <c r="D245" s="18">
        <v>2017</v>
      </c>
      <c r="E245" s="17">
        <f t="shared" si="26"/>
        <v>0</v>
      </c>
      <c r="F245" s="19">
        <v>0</v>
      </c>
      <c r="G245" s="19">
        <v>0</v>
      </c>
      <c r="H245" s="30">
        <v>0</v>
      </c>
      <c r="I245" s="30">
        <v>0</v>
      </c>
      <c r="J245" s="92"/>
      <c r="K245" s="92"/>
    </row>
    <row r="246" spans="1:12" ht="22.5" customHeight="1">
      <c r="A246" s="79"/>
      <c r="B246" s="86"/>
      <c r="C246" s="34"/>
      <c r="D246" s="18">
        <v>2018</v>
      </c>
      <c r="E246" s="17">
        <f t="shared" si="26"/>
        <v>0</v>
      </c>
      <c r="F246" s="19">
        <v>0</v>
      </c>
      <c r="G246" s="19">
        <v>0</v>
      </c>
      <c r="H246" s="30">
        <v>0</v>
      </c>
      <c r="I246" s="30">
        <v>0</v>
      </c>
      <c r="J246" s="92"/>
      <c r="K246" s="92"/>
    </row>
    <row r="247" spans="1:12" ht="22.5" customHeight="1">
      <c r="A247" s="79"/>
      <c r="B247" s="86"/>
      <c r="C247" s="34"/>
      <c r="D247" s="18">
        <v>2019</v>
      </c>
      <c r="E247" s="17">
        <f t="shared" si="26"/>
        <v>0</v>
      </c>
      <c r="F247" s="19">
        <v>0</v>
      </c>
      <c r="G247" s="19">
        <v>0</v>
      </c>
      <c r="H247" s="30">
        <v>0</v>
      </c>
      <c r="I247" s="30">
        <v>0</v>
      </c>
      <c r="J247" s="92"/>
      <c r="K247" s="92"/>
    </row>
    <row r="248" spans="1:12" ht="22.5" customHeight="1">
      <c r="A248" s="79"/>
      <c r="B248" s="86"/>
      <c r="C248" s="34"/>
      <c r="D248" s="18">
        <v>2020</v>
      </c>
      <c r="E248" s="17">
        <f t="shared" si="26"/>
        <v>0</v>
      </c>
      <c r="F248" s="19">
        <v>0</v>
      </c>
      <c r="G248" s="19">
        <v>0</v>
      </c>
      <c r="H248" s="30">
        <v>0</v>
      </c>
      <c r="I248" s="30">
        <v>0</v>
      </c>
      <c r="J248" s="92"/>
      <c r="K248" s="92"/>
    </row>
    <row r="249" spans="1:12" ht="179.25" customHeight="1">
      <c r="A249" s="79"/>
      <c r="B249" s="86"/>
      <c r="C249" s="34"/>
      <c r="D249" s="18">
        <v>2021</v>
      </c>
      <c r="E249" s="17">
        <f t="shared" si="26"/>
        <v>335.9</v>
      </c>
      <c r="F249" s="19">
        <v>0</v>
      </c>
      <c r="G249" s="19">
        <v>0</v>
      </c>
      <c r="H249" s="23">
        <v>335.9</v>
      </c>
      <c r="I249" s="43">
        <v>0</v>
      </c>
      <c r="J249" s="44" t="s">
        <v>79</v>
      </c>
      <c r="K249" s="92"/>
      <c r="L249" s="45"/>
    </row>
    <row r="250" spans="1:12" ht="195">
      <c r="A250" s="79"/>
      <c r="B250" s="86"/>
      <c r="C250" s="34"/>
      <c r="D250" s="18">
        <v>2022</v>
      </c>
      <c r="E250" s="17">
        <f t="shared" si="26"/>
        <v>239.59999999999997</v>
      </c>
      <c r="F250" s="19">
        <v>0</v>
      </c>
      <c r="G250" s="19">
        <v>0</v>
      </c>
      <c r="H250" s="23">
        <f>530.8-291.2</f>
        <v>239.59999999999997</v>
      </c>
      <c r="I250" s="43">
        <v>0</v>
      </c>
      <c r="J250" s="44" t="s">
        <v>80</v>
      </c>
      <c r="K250" s="92"/>
      <c r="L250" s="45"/>
    </row>
    <row r="251" spans="1:12" ht="16.149999999999999" customHeight="1">
      <c r="A251" s="79"/>
      <c r="B251" s="86"/>
      <c r="C251" s="34"/>
      <c r="D251" s="18">
        <v>2023</v>
      </c>
      <c r="E251" s="17">
        <f t="shared" si="26"/>
        <v>0</v>
      </c>
      <c r="F251" s="19">
        <v>0</v>
      </c>
      <c r="G251" s="19">
        <v>0</v>
      </c>
      <c r="H251" s="23">
        <v>0</v>
      </c>
      <c r="I251" s="23">
        <v>0</v>
      </c>
      <c r="J251" s="94" t="s">
        <v>69</v>
      </c>
      <c r="K251" s="92"/>
    </row>
    <row r="252" spans="1:12" ht="16.149999999999999" customHeight="1">
      <c r="A252" s="79"/>
      <c r="B252" s="86"/>
      <c r="C252" s="34"/>
      <c r="D252" s="18">
        <v>2024</v>
      </c>
      <c r="E252" s="17">
        <f t="shared" si="26"/>
        <v>0</v>
      </c>
      <c r="F252" s="19">
        <v>0</v>
      </c>
      <c r="G252" s="19">
        <v>0</v>
      </c>
      <c r="H252" s="23">
        <v>0</v>
      </c>
      <c r="I252" s="23">
        <v>0</v>
      </c>
      <c r="J252" s="94"/>
      <c r="K252" s="92"/>
    </row>
    <row r="253" spans="1:12" ht="17.45" customHeight="1">
      <c r="A253" s="79" t="s">
        <v>81</v>
      </c>
      <c r="B253" s="85" t="s">
        <v>82</v>
      </c>
      <c r="C253" s="35"/>
      <c r="D253" s="37" t="s">
        <v>18</v>
      </c>
      <c r="E253" s="26">
        <f>E254+E255+E256+E257+E258+E259+E260+E261+E262+E263</f>
        <v>95</v>
      </c>
      <c r="F253" s="23">
        <f>F254+F255+F256+F257+F258+F259+F260+F261+F262+F263</f>
        <v>0</v>
      </c>
      <c r="G253" s="23">
        <f>G254+G255+G256+G257+G258+G259+G260+G261+G262+G263</f>
        <v>0</v>
      </c>
      <c r="H253" s="26">
        <f>H254+H255+H256+H257+H258+H259+H260+H261+H262+H263</f>
        <v>95</v>
      </c>
      <c r="I253" s="23">
        <f>I254+I255+I256+I257+I258+I259+I260+I261+I262+I263</f>
        <v>0</v>
      </c>
      <c r="J253" s="94"/>
      <c r="K253" s="92"/>
    </row>
    <row r="254" spans="1:12" ht="16.149999999999999" customHeight="1">
      <c r="A254" s="79"/>
      <c r="B254" s="85"/>
      <c r="C254" s="35"/>
      <c r="D254" s="21">
        <v>2015</v>
      </c>
      <c r="E254" s="23">
        <f t="shared" ref="E254:E263" si="27">F254+G254+H254+I254</f>
        <v>0</v>
      </c>
      <c r="F254" s="30">
        <v>0</v>
      </c>
      <c r="G254" s="30">
        <v>0</v>
      </c>
      <c r="H254" s="30">
        <v>0</v>
      </c>
      <c r="I254" s="30">
        <v>0</v>
      </c>
      <c r="J254" s="94"/>
      <c r="K254" s="92"/>
    </row>
    <row r="255" spans="1:12" ht="16.149999999999999" customHeight="1">
      <c r="A255" s="79"/>
      <c r="B255" s="85"/>
      <c r="C255" s="35"/>
      <c r="D255" s="21">
        <v>2016</v>
      </c>
      <c r="E255" s="23">
        <f t="shared" si="27"/>
        <v>0</v>
      </c>
      <c r="F255" s="30">
        <v>0</v>
      </c>
      <c r="G255" s="30">
        <v>0</v>
      </c>
      <c r="H255" s="30">
        <v>0</v>
      </c>
      <c r="I255" s="30">
        <v>0</v>
      </c>
      <c r="J255" s="94"/>
      <c r="K255" s="92"/>
    </row>
    <row r="256" spans="1:12" ht="16.149999999999999" customHeight="1">
      <c r="A256" s="79"/>
      <c r="B256" s="85"/>
      <c r="C256" s="35"/>
      <c r="D256" s="21">
        <v>2017</v>
      </c>
      <c r="E256" s="23">
        <f t="shared" si="27"/>
        <v>0</v>
      </c>
      <c r="F256" s="30">
        <v>0</v>
      </c>
      <c r="G256" s="30">
        <v>0</v>
      </c>
      <c r="H256" s="30">
        <v>0</v>
      </c>
      <c r="I256" s="30">
        <v>0</v>
      </c>
      <c r="J256" s="94"/>
      <c r="K256" s="92"/>
    </row>
    <row r="257" spans="1:11" ht="16.149999999999999" customHeight="1">
      <c r="A257" s="79"/>
      <c r="B257" s="85"/>
      <c r="C257" s="35"/>
      <c r="D257" s="21">
        <v>2018</v>
      </c>
      <c r="E257" s="23">
        <f t="shared" si="27"/>
        <v>0</v>
      </c>
      <c r="F257" s="30">
        <v>0</v>
      </c>
      <c r="G257" s="30">
        <v>0</v>
      </c>
      <c r="H257" s="30">
        <v>0</v>
      </c>
      <c r="I257" s="30">
        <v>0</v>
      </c>
      <c r="J257" s="94"/>
      <c r="K257" s="92"/>
    </row>
    <row r="258" spans="1:11" ht="16.149999999999999" customHeight="1">
      <c r="A258" s="79"/>
      <c r="B258" s="85"/>
      <c r="C258" s="35"/>
      <c r="D258" s="21">
        <v>2019</v>
      </c>
      <c r="E258" s="23">
        <f t="shared" si="27"/>
        <v>0</v>
      </c>
      <c r="F258" s="30">
        <v>0</v>
      </c>
      <c r="G258" s="30">
        <v>0</v>
      </c>
      <c r="H258" s="30">
        <v>0</v>
      </c>
      <c r="I258" s="30">
        <v>0</v>
      </c>
      <c r="J258" s="94"/>
      <c r="K258" s="92"/>
    </row>
    <row r="259" spans="1:11" ht="16.149999999999999" customHeight="1">
      <c r="A259" s="79"/>
      <c r="B259" s="85"/>
      <c r="C259" s="35"/>
      <c r="D259" s="21">
        <v>2020</v>
      </c>
      <c r="E259" s="23">
        <f t="shared" si="27"/>
        <v>0</v>
      </c>
      <c r="F259" s="30">
        <v>0</v>
      </c>
      <c r="G259" s="30">
        <v>0</v>
      </c>
      <c r="H259" s="30">
        <v>0</v>
      </c>
      <c r="I259" s="30">
        <v>0</v>
      </c>
      <c r="J259" s="94"/>
      <c r="K259" s="92"/>
    </row>
    <row r="260" spans="1:11" ht="16.149999999999999" customHeight="1">
      <c r="A260" s="79"/>
      <c r="B260" s="85"/>
      <c r="C260" s="35"/>
      <c r="D260" s="21">
        <v>2021</v>
      </c>
      <c r="E260" s="23">
        <f t="shared" si="27"/>
        <v>95</v>
      </c>
      <c r="F260" s="30">
        <v>0</v>
      </c>
      <c r="G260" s="30">
        <v>0</v>
      </c>
      <c r="H260" s="23">
        <v>95</v>
      </c>
      <c r="I260" s="23">
        <v>0</v>
      </c>
      <c r="J260" s="94"/>
      <c r="K260" s="92"/>
    </row>
    <row r="261" spans="1:11" ht="16.149999999999999" customHeight="1">
      <c r="A261" s="79"/>
      <c r="B261" s="85"/>
      <c r="C261" s="35"/>
      <c r="D261" s="21">
        <v>2022</v>
      </c>
      <c r="E261" s="23">
        <f t="shared" si="27"/>
        <v>0</v>
      </c>
      <c r="F261" s="30">
        <v>0</v>
      </c>
      <c r="G261" s="30">
        <v>0</v>
      </c>
      <c r="H261" s="23">
        <v>0</v>
      </c>
      <c r="I261" s="23">
        <v>0</v>
      </c>
      <c r="J261" s="94"/>
      <c r="K261" s="92"/>
    </row>
    <row r="262" spans="1:11" ht="16.149999999999999" customHeight="1">
      <c r="A262" s="79"/>
      <c r="B262" s="85"/>
      <c r="C262" s="35"/>
      <c r="D262" s="21">
        <v>2023</v>
      </c>
      <c r="E262" s="23">
        <f t="shared" si="27"/>
        <v>0</v>
      </c>
      <c r="F262" s="30">
        <v>0</v>
      </c>
      <c r="G262" s="30">
        <v>0</v>
      </c>
      <c r="H262" s="23">
        <v>0</v>
      </c>
      <c r="I262" s="23">
        <v>0</v>
      </c>
      <c r="J262" s="94"/>
      <c r="K262" s="92"/>
    </row>
    <row r="263" spans="1:11" ht="16.149999999999999" customHeight="1">
      <c r="A263" s="79"/>
      <c r="B263" s="85"/>
      <c r="C263" s="35"/>
      <c r="D263" s="21">
        <v>2024</v>
      </c>
      <c r="E263" s="23">
        <f t="shared" si="27"/>
        <v>0</v>
      </c>
      <c r="F263" s="30">
        <v>0</v>
      </c>
      <c r="G263" s="30">
        <v>0</v>
      </c>
      <c r="H263" s="23">
        <v>0</v>
      </c>
      <c r="I263" s="23">
        <v>0</v>
      </c>
      <c r="J263" s="94"/>
      <c r="K263" s="92"/>
    </row>
    <row r="264" spans="1:11" ht="20.45" customHeight="1">
      <c r="A264" s="79"/>
      <c r="B264" s="80" t="s">
        <v>83</v>
      </c>
      <c r="C264" s="35"/>
      <c r="D264" s="20" t="s">
        <v>18</v>
      </c>
      <c r="E264" s="22">
        <f>E265+E266+E267+E268+E269+E270+E271+E272+E273+E274</f>
        <v>3055.2</v>
      </c>
      <c r="F264" s="23">
        <f>F265+F266+F267+F268+F269+F270+F271+F272+F273+F274</f>
        <v>0</v>
      </c>
      <c r="G264" s="23">
        <f>G265+G266+G267+G268+G269+G270+G271+G272+G273+G274</f>
        <v>0</v>
      </c>
      <c r="H264" s="22">
        <f>H265+H266+H267+H268+H269+H270+H271+H272+H273+H274</f>
        <v>3055.2</v>
      </c>
      <c r="I264" s="23">
        <f>I265+I266+I267+I268+I269+I270+I271+I272+I273+I274</f>
        <v>0</v>
      </c>
      <c r="J264" s="46"/>
      <c r="K264" s="92"/>
    </row>
    <row r="265" spans="1:11" ht="15.6" customHeight="1">
      <c r="A265" s="79"/>
      <c r="B265" s="80"/>
      <c r="C265" s="35"/>
      <c r="D265" s="21">
        <v>2015</v>
      </c>
      <c r="E265" s="23">
        <f t="shared" ref="E265:E274" si="28">F265+G265+H265+I265</f>
        <v>280</v>
      </c>
      <c r="F265" s="30">
        <f t="shared" ref="F265:G274" si="29">F221+F232</f>
        <v>0</v>
      </c>
      <c r="G265" s="30">
        <f t="shared" si="29"/>
        <v>0</v>
      </c>
      <c r="H265" s="23">
        <f t="shared" ref="H265:H274" si="30">H221+H232+H243+H254</f>
        <v>280</v>
      </c>
      <c r="I265" s="30">
        <v>0</v>
      </c>
      <c r="J265" s="46"/>
      <c r="K265" s="92"/>
    </row>
    <row r="266" spans="1:11" ht="15.6" customHeight="1">
      <c r="A266" s="79"/>
      <c r="B266" s="80"/>
      <c r="C266" s="35"/>
      <c r="D266" s="21">
        <v>2016</v>
      </c>
      <c r="E266" s="23">
        <f t="shared" si="28"/>
        <v>330</v>
      </c>
      <c r="F266" s="30">
        <f t="shared" si="29"/>
        <v>0</v>
      </c>
      <c r="G266" s="30">
        <f t="shared" si="29"/>
        <v>0</v>
      </c>
      <c r="H266" s="23">
        <f t="shared" si="30"/>
        <v>330</v>
      </c>
      <c r="I266" s="30">
        <v>0</v>
      </c>
      <c r="J266" s="46"/>
      <c r="K266" s="92"/>
    </row>
    <row r="267" spans="1:11" ht="15.6" customHeight="1">
      <c r="A267" s="79"/>
      <c r="B267" s="80"/>
      <c r="C267" s="35"/>
      <c r="D267" s="21">
        <v>2017</v>
      </c>
      <c r="E267" s="23">
        <f t="shared" si="28"/>
        <v>0</v>
      </c>
      <c r="F267" s="30">
        <f t="shared" si="29"/>
        <v>0</v>
      </c>
      <c r="G267" s="30">
        <f t="shared" si="29"/>
        <v>0</v>
      </c>
      <c r="H267" s="23">
        <f t="shared" si="30"/>
        <v>0</v>
      </c>
      <c r="I267" s="30">
        <v>0</v>
      </c>
      <c r="J267" s="46"/>
      <c r="K267" s="92"/>
    </row>
    <row r="268" spans="1:11" ht="15.6" customHeight="1">
      <c r="A268" s="79"/>
      <c r="B268" s="80"/>
      <c r="C268" s="35"/>
      <c r="D268" s="21">
        <v>2018</v>
      </c>
      <c r="E268" s="23">
        <f t="shared" si="28"/>
        <v>0</v>
      </c>
      <c r="F268" s="30">
        <f t="shared" si="29"/>
        <v>0</v>
      </c>
      <c r="G268" s="30">
        <f t="shared" si="29"/>
        <v>0</v>
      </c>
      <c r="H268" s="23">
        <f t="shared" si="30"/>
        <v>0</v>
      </c>
      <c r="I268" s="30">
        <v>0</v>
      </c>
      <c r="J268" s="46"/>
      <c r="K268" s="92"/>
    </row>
    <row r="269" spans="1:11" ht="15.6" customHeight="1">
      <c r="A269" s="79"/>
      <c r="B269" s="80"/>
      <c r="C269" s="35"/>
      <c r="D269" s="21">
        <v>2019</v>
      </c>
      <c r="E269" s="23">
        <f t="shared" si="28"/>
        <v>0</v>
      </c>
      <c r="F269" s="30">
        <f t="shared" si="29"/>
        <v>0</v>
      </c>
      <c r="G269" s="30">
        <f t="shared" si="29"/>
        <v>0</v>
      </c>
      <c r="H269" s="23">
        <f t="shared" si="30"/>
        <v>0</v>
      </c>
      <c r="I269" s="30">
        <v>0</v>
      </c>
      <c r="J269" s="46"/>
      <c r="K269" s="92"/>
    </row>
    <row r="270" spans="1:11" ht="15.6" customHeight="1">
      <c r="A270" s="79"/>
      <c r="B270" s="80"/>
      <c r="C270" s="35"/>
      <c r="D270" s="21">
        <v>2020</v>
      </c>
      <c r="E270" s="23">
        <f t="shared" si="28"/>
        <v>235.4</v>
      </c>
      <c r="F270" s="30">
        <f t="shared" si="29"/>
        <v>0</v>
      </c>
      <c r="G270" s="30">
        <f t="shared" si="29"/>
        <v>0</v>
      </c>
      <c r="H270" s="23">
        <f t="shared" si="30"/>
        <v>235.4</v>
      </c>
      <c r="I270" s="30">
        <v>0</v>
      </c>
      <c r="J270" s="46"/>
      <c r="K270" s="92"/>
    </row>
    <row r="271" spans="1:11" ht="15.6" customHeight="1">
      <c r="A271" s="79"/>
      <c r="B271" s="80"/>
      <c r="C271" s="35"/>
      <c r="D271" s="21">
        <v>2021</v>
      </c>
      <c r="E271" s="23">
        <f t="shared" si="28"/>
        <v>872.59999999999991</v>
      </c>
      <c r="F271" s="30">
        <f t="shared" si="29"/>
        <v>0</v>
      </c>
      <c r="G271" s="30">
        <f t="shared" si="29"/>
        <v>0</v>
      </c>
      <c r="H271" s="23">
        <f t="shared" si="30"/>
        <v>872.59999999999991</v>
      </c>
      <c r="I271" s="23">
        <v>0</v>
      </c>
      <c r="J271" s="46"/>
      <c r="K271" s="92"/>
    </row>
    <row r="272" spans="1:11" ht="15.6" customHeight="1">
      <c r="A272" s="79"/>
      <c r="B272" s="80"/>
      <c r="C272" s="35"/>
      <c r="D272" s="21">
        <v>2022</v>
      </c>
      <c r="E272" s="23">
        <f t="shared" si="28"/>
        <v>836.8</v>
      </c>
      <c r="F272" s="30">
        <f t="shared" si="29"/>
        <v>0</v>
      </c>
      <c r="G272" s="30">
        <f t="shared" si="29"/>
        <v>0</v>
      </c>
      <c r="H272" s="23">
        <f t="shared" si="30"/>
        <v>836.8</v>
      </c>
      <c r="I272" s="23">
        <v>0</v>
      </c>
      <c r="J272" s="46"/>
      <c r="K272" s="92"/>
    </row>
    <row r="273" spans="1:11" ht="15.6" customHeight="1">
      <c r="A273" s="79"/>
      <c r="B273" s="80"/>
      <c r="C273" s="35"/>
      <c r="D273" s="21">
        <v>2023</v>
      </c>
      <c r="E273" s="23">
        <f t="shared" si="28"/>
        <v>250.2</v>
      </c>
      <c r="F273" s="30">
        <f t="shared" si="29"/>
        <v>0</v>
      </c>
      <c r="G273" s="30">
        <f t="shared" si="29"/>
        <v>0</v>
      </c>
      <c r="H273" s="23">
        <f t="shared" si="30"/>
        <v>250.2</v>
      </c>
      <c r="I273" s="23">
        <v>0</v>
      </c>
      <c r="J273" s="46"/>
      <c r="K273" s="92"/>
    </row>
    <row r="274" spans="1:11" ht="18.600000000000001" customHeight="1">
      <c r="A274" s="79"/>
      <c r="B274" s="80"/>
      <c r="C274" s="35"/>
      <c r="D274" s="21">
        <v>2024</v>
      </c>
      <c r="E274" s="23">
        <f t="shared" si="28"/>
        <v>250.2</v>
      </c>
      <c r="F274" s="30">
        <f t="shared" si="29"/>
        <v>0</v>
      </c>
      <c r="G274" s="30">
        <f t="shared" si="29"/>
        <v>0</v>
      </c>
      <c r="H274" s="23">
        <f t="shared" si="30"/>
        <v>250.2</v>
      </c>
      <c r="I274" s="23">
        <v>0</v>
      </c>
      <c r="J274" s="47"/>
      <c r="K274" s="92"/>
    </row>
    <row r="275" spans="1:11" ht="20.45" customHeight="1">
      <c r="A275" s="79" t="s">
        <v>84</v>
      </c>
      <c r="B275" s="85" t="s">
        <v>85</v>
      </c>
      <c r="C275" s="35"/>
      <c r="D275" s="20" t="s">
        <v>18</v>
      </c>
      <c r="E275" s="22">
        <f>E276+E277+E278+E279+E280+E281+E282+E283+E284+E285</f>
        <v>1257.5999999999999</v>
      </c>
      <c r="F275" s="23">
        <f>F276+F277+F278+F279+F280+F281+F282+F283+F284+F285</f>
        <v>0</v>
      </c>
      <c r="G275" s="22">
        <f>G276+G277+G278+G279+G280+G281+G282+G283+G284+G285</f>
        <v>1257.5999999999999</v>
      </c>
      <c r="H275" s="23">
        <f>H276+H277+H278+H279+H280+H281+H282+H283+H284+H285</f>
        <v>0</v>
      </c>
      <c r="I275" s="23">
        <f>I276+I277+I278+I279+I280+I281+I282+I283+I284+I285</f>
        <v>0</v>
      </c>
      <c r="J275" s="81" t="s">
        <v>86</v>
      </c>
      <c r="K275" s="81" t="s">
        <v>87</v>
      </c>
    </row>
    <row r="276" spans="1:11" ht="18.600000000000001" customHeight="1">
      <c r="A276" s="79"/>
      <c r="B276" s="85"/>
      <c r="C276" s="35"/>
      <c r="D276" s="21">
        <v>2015</v>
      </c>
      <c r="E276" s="23">
        <f t="shared" ref="E276:E285" si="31">F276+G276+H276+I276</f>
        <v>257.60000000000002</v>
      </c>
      <c r="F276" s="30">
        <v>0</v>
      </c>
      <c r="G276" s="30">
        <v>257.60000000000002</v>
      </c>
      <c r="H276" s="30">
        <v>0</v>
      </c>
      <c r="I276" s="30">
        <v>0</v>
      </c>
      <c r="J276" s="81"/>
      <c r="K276" s="81"/>
    </row>
    <row r="277" spans="1:11" ht="18.600000000000001" customHeight="1">
      <c r="A277" s="79"/>
      <c r="B277" s="85"/>
      <c r="C277" s="35"/>
      <c r="D277" s="21">
        <v>2016</v>
      </c>
      <c r="E277" s="23">
        <f t="shared" si="31"/>
        <v>0</v>
      </c>
      <c r="F277" s="30">
        <v>0</v>
      </c>
      <c r="G277" s="30">
        <v>0</v>
      </c>
      <c r="H277" s="30">
        <v>0</v>
      </c>
      <c r="I277" s="30">
        <v>0</v>
      </c>
      <c r="J277" s="81"/>
      <c r="K277" s="81"/>
    </row>
    <row r="278" spans="1:11" ht="18.600000000000001" customHeight="1">
      <c r="A278" s="79"/>
      <c r="B278" s="85"/>
      <c r="C278" s="35"/>
      <c r="D278" s="21">
        <v>2017</v>
      </c>
      <c r="E278" s="23">
        <f t="shared" si="31"/>
        <v>500</v>
      </c>
      <c r="F278" s="30">
        <v>0</v>
      </c>
      <c r="G278" s="30">
        <v>500</v>
      </c>
      <c r="H278" s="30">
        <v>0</v>
      </c>
      <c r="I278" s="30">
        <v>0</v>
      </c>
      <c r="J278" s="81"/>
      <c r="K278" s="81"/>
    </row>
    <row r="279" spans="1:11" ht="18.600000000000001" customHeight="1">
      <c r="A279" s="79"/>
      <c r="B279" s="85"/>
      <c r="C279" s="35"/>
      <c r="D279" s="21">
        <v>2018</v>
      </c>
      <c r="E279" s="23">
        <f t="shared" si="31"/>
        <v>500</v>
      </c>
      <c r="F279" s="30">
        <v>0</v>
      </c>
      <c r="G279" s="30">
        <v>500</v>
      </c>
      <c r="H279" s="30">
        <v>0</v>
      </c>
      <c r="I279" s="30">
        <v>0</v>
      </c>
      <c r="J279" s="81"/>
      <c r="K279" s="81"/>
    </row>
    <row r="280" spans="1:11" ht="18.600000000000001" customHeight="1">
      <c r="A280" s="79"/>
      <c r="B280" s="85"/>
      <c r="C280" s="35"/>
      <c r="D280" s="21">
        <v>2019</v>
      </c>
      <c r="E280" s="23">
        <f t="shared" si="31"/>
        <v>0</v>
      </c>
      <c r="F280" s="30">
        <v>0</v>
      </c>
      <c r="G280" s="30">
        <v>0</v>
      </c>
      <c r="H280" s="30">
        <v>0</v>
      </c>
      <c r="I280" s="30">
        <v>0</v>
      </c>
      <c r="J280" s="81"/>
      <c r="K280" s="81"/>
    </row>
    <row r="281" spans="1:11" ht="18.600000000000001" customHeight="1">
      <c r="A281" s="79"/>
      <c r="B281" s="85"/>
      <c r="C281" s="35"/>
      <c r="D281" s="21">
        <v>2020</v>
      </c>
      <c r="E281" s="23">
        <f t="shared" si="31"/>
        <v>0</v>
      </c>
      <c r="F281" s="30">
        <v>0</v>
      </c>
      <c r="G281" s="30">
        <v>0</v>
      </c>
      <c r="H281" s="30">
        <v>0</v>
      </c>
      <c r="I281" s="30">
        <v>0</v>
      </c>
      <c r="J281" s="81"/>
      <c r="K281" s="81"/>
    </row>
    <row r="282" spans="1:11" ht="18.600000000000001" customHeight="1">
      <c r="A282" s="79"/>
      <c r="B282" s="85"/>
      <c r="C282" s="35"/>
      <c r="D282" s="21">
        <v>2021</v>
      </c>
      <c r="E282" s="23">
        <f t="shared" si="31"/>
        <v>0</v>
      </c>
      <c r="F282" s="23">
        <v>0</v>
      </c>
      <c r="G282" s="23">
        <v>0</v>
      </c>
      <c r="H282" s="30">
        <v>0</v>
      </c>
      <c r="I282" s="23">
        <v>0</v>
      </c>
      <c r="J282" s="81"/>
      <c r="K282" s="81"/>
    </row>
    <row r="283" spans="1:11" ht="18.600000000000001" customHeight="1">
      <c r="A283" s="79"/>
      <c r="B283" s="85"/>
      <c r="C283" s="35"/>
      <c r="D283" s="21">
        <v>2022</v>
      </c>
      <c r="E283" s="23">
        <f t="shared" si="31"/>
        <v>0</v>
      </c>
      <c r="F283" s="23">
        <v>0</v>
      </c>
      <c r="G283" s="23">
        <v>0</v>
      </c>
      <c r="H283" s="30">
        <v>0</v>
      </c>
      <c r="I283" s="23">
        <v>0</v>
      </c>
      <c r="J283" s="81"/>
      <c r="K283" s="81"/>
    </row>
    <row r="284" spans="1:11" ht="18.600000000000001" customHeight="1">
      <c r="A284" s="79"/>
      <c r="B284" s="85"/>
      <c r="C284" s="35"/>
      <c r="D284" s="21">
        <v>2023</v>
      </c>
      <c r="E284" s="23">
        <f t="shared" si="31"/>
        <v>0</v>
      </c>
      <c r="F284" s="23">
        <v>0</v>
      </c>
      <c r="G284" s="23">
        <v>0</v>
      </c>
      <c r="H284" s="30">
        <v>0</v>
      </c>
      <c r="I284" s="23">
        <v>0</v>
      </c>
      <c r="J284" s="81"/>
      <c r="K284" s="81"/>
    </row>
    <row r="285" spans="1:11" ht="18.600000000000001" customHeight="1">
      <c r="A285" s="79"/>
      <c r="B285" s="85"/>
      <c r="C285" s="35"/>
      <c r="D285" s="21">
        <v>2024</v>
      </c>
      <c r="E285" s="23">
        <f t="shared" si="31"/>
        <v>0</v>
      </c>
      <c r="F285" s="23">
        <v>0</v>
      </c>
      <c r="G285" s="23">
        <v>0</v>
      </c>
      <c r="H285" s="30">
        <v>0</v>
      </c>
      <c r="I285" s="23">
        <v>0</v>
      </c>
      <c r="J285" s="81"/>
      <c r="K285" s="81"/>
    </row>
    <row r="286" spans="1:11" ht="20.45" customHeight="1">
      <c r="A286" s="79"/>
      <c r="B286" s="80" t="s">
        <v>88</v>
      </c>
      <c r="C286" s="35"/>
      <c r="D286" s="20" t="s">
        <v>18</v>
      </c>
      <c r="E286" s="22">
        <f>E287+E288+E289+E290+E291+E292+E293+E294+E295+E296</f>
        <v>1257.5999999999999</v>
      </c>
      <c r="F286" s="23">
        <f>F287+F288+F289+F290+F291+F292+F293+F294+F295+F296</f>
        <v>0</v>
      </c>
      <c r="G286" s="23">
        <f>G287+G288+G289+G290+G291+G292+G293+G294+G295+G296</f>
        <v>1257.5999999999999</v>
      </c>
      <c r="H286" s="22">
        <f>H287+H288+H289+H290+H291+H292+H293+H294+H295+H296</f>
        <v>0</v>
      </c>
      <c r="I286" s="43">
        <f>I287+I288+I289+I290+I291+I292+I293+I294+I295+I296</f>
        <v>0</v>
      </c>
      <c r="J286" s="81"/>
      <c r="K286" s="81"/>
    </row>
    <row r="287" spans="1:11" ht="18.600000000000001" customHeight="1">
      <c r="A287" s="79"/>
      <c r="B287" s="80"/>
      <c r="C287" s="35"/>
      <c r="D287" s="21">
        <v>2015</v>
      </c>
      <c r="E287" s="23">
        <f t="shared" ref="E287:E296" si="32">F287+G287+H287+I287</f>
        <v>257.60000000000002</v>
      </c>
      <c r="F287" s="30">
        <f t="shared" ref="F287:I296" si="33">F276</f>
        <v>0</v>
      </c>
      <c r="G287" s="30">
        <f t="shared" si="33"/>
        <v>257.60000000000002</v>
      </c>
      <c r="H287" s="30">
        <f t="shared" si="33"/>
        <v>0</v>
      </c>
      <c r="I287" s="30">
        <f t="shared" si="33"/>
        <v>0</v>
      </c>
      <c r="J287" s="81"/>
      <c r="K287" s="81"/>
    </row>
    <row r="288" spans="1:11" ht="18.600000000000001" customHeight="1">
      <c r="A288" s="79"/>
      <c r="B288" s="80"/>
      <c r="C288" s="35"/>
      <c r="D288" s="21">
        <v>2016</v>
      </c>
      <c r="E288" s="23">
        <f t="shared" si="32"/>
        <v>0</v>
      </c>
      <c r="F288" s="30">
        <f t="shared" si="33"/>
        <v>0</v>
      </c>
      <c r="G288" s="30">
        <f t="shared" si="33"/>
        <v>0</v>
      </c>
      <c r="H288" s="30">
        <f t="shared" si="33"/>
        <v>0</v>
      </c>
      <c r="I288" s="30">
        <f t="shared" si="33"/>
        <v>0</v>
      </c>
      <c r="J288" s="81"/>
      <c r="K288" s="81"/>
    </row>
    <row r="289" spans="1:11" ht="18.600000000000001" customHeight="1">
      <c r="A289" s="79"/>
      <c r="B289" s="80"/>
      <c r="C289" s="35"/>
      <c r="D289" s="21">
        <v>2017</v>
      </c>
      <c r="E289" s="23">
        <f t="shared" si="32"/>
        <v>500</v>
      </c>
      <c r="F289" s="30">
        <f t="shared" si="33"/>
        <v>0</v>
      </c>
      <c r="G289" s="30">
        <f t="shared" si="33"/>
        <v>500</v>
      </c>
      <c r="H289" s="30">
        <f t="shared" si="33"/>
        <v>0</v>
      </c>
      <c r="I289" s="30">
        <f t="shared" si="33"/>
        <v>0</v>
      </c>
      <c r="J289" s="81"/>
      <c r="K289" s="81"/>
    </row>
    <row r="290" spans="1:11" ht="18.600000000000001" customHeight="1">
      <c r="A290" s="79"/>
      <c r="B290" s="80"/>
      <c r="C290" s="35"/>
      <c r="D290" s="21">
        <v>2018</v>
      </c>
      <c r="E290" s="23">
        <f t="shared" si="32"/>
        <v>500</v>
      </c>
      <c r="F290" s="30">
        <f t="shared" si="33"/>
        <v>0</v>
      </c>
      <c r="G290" s="30">
        <f t="shared" si="33"/>
        <v>500</v>
      </c>
      <c r="H290" s="30">
        <f t="shared" si="33"/>
        <v>0</v>
      </c>
      <c r="I290" s="30">
        <f t="shared" si="33"/>
        <v>0</v>
      </c>
      <c r="J290" s="81"/>
      <c r="K290" s="81"/>
    </row>
    <row r="291" spans="1:11" ht="18.600000000000001" customHeight="1">
      <c r="A291" s="79"/>
      <c r="B291" s="80"/>
      <c r="C291" s="35"/>
      <c r="D291" s="21">
        <v>2019</v>
      </c>
      <c r="E291" s="23">
        <f t="shared" si="32"/>
        <v>0</v>
      </c>
      <c r="F291" s="30">
        <f t="shared" si="33"/>
        <v>0</v>
      </c>
      <c r="G291" s="30">
        <f t="shared" si="33"/>
        <v>0</v>
      </c>
      <c r="H291" s="30">
        <f t="shared" si="33"/>
        <v>0</v>
      </c>
      <c r="I291" s="30">
        <f t="shared" si="33"/>
        <v>0</v>
      </c>
      <c r="J291" s="81"/>
      <c r="K291" s="81"/>
    </row>
    <row r="292" spans="1:11" ht="18.600000000000001" customHeight="1">
      <c r="A292" s="79"/>
      <c r="B292" s="80"/>
      <c r="C292" s="35"/>
      <c r="D292" s="21">
        <v>2020</v>
      </c>
      <c r="E292" s="23">
        <f t="shared" si="32"/>
        <v>0</v>
      </c>
      <c r="F292" s="30">
        <f t="shared" si="33"/>
        <v>0</v>
      </c>
      <c r="G292" s="30">
        <f t="shared" si="33"/>
        <v>0</v>
      </c>
      <c r="H292" s="30">
        <f t="shared" si="33"/>
        <v>0</v>
      </c>
      <c r="I292" s="30">
        <f t="shared" si="33"/>
        <v>0</v>
      </c>
      <c r="J292" s="81"/>
      <c r="K292" s="81"/>
    </row>
    <row r="293" spans="1:11" ht="18.600000000000001" customHeight="1">
      <c r="A293" s="79"/>
      <c r="B293" s="80"/>
      <c r="C293" s="35"/>
      <c r="D293" s="21">
        <v>2021</v>
      </c>
      <c r="E293" s="23">
        <f t="shared" si="32"/>
        <v>0</v>
      </c>
      <c r="F293" s="30">
        <f t="shared" si="33"/>
        <v>0</v>
      </c>
      <c r="G293" s="30">
        <f t="shared" si="33"/>
        <v>0</v>
      </c>
      <c r="H293" s="30">
        <f t="shared" si="33"/>
        <v>0</v>
      </c>
      <c r="I293" s="30">
        <f t="shared" si="33"/>
        <v>0</v>
      </c>
      <c r="J293" s="81"/>
      <c r="K293" s="81"/>
    </row>
    <row r="294" spans="1:11" ht="18.600000000000001" customHeight="1">
      <c r="A294" s="79"/>
      <c r="B294" s="80"/>
      <c r="C294" s="35"/>
      <c r="D294" s="21">
        <v>2022</v>
      </c>
      <c r="E294" s="23">
        <f t="shared" si="32"/>
        <v>0</v>
      </c>
      <c r="F294" s="30">
        <f t="shared" si="33"/>
        <v>0</v>
      </c>
      <c r="G294" s="30">
        <f t="shared" si="33"/>
        <v>0</v>
      </c>
      <c r="H294" s="30">
        <f t="shared" si="33"/>
        <v>0</v>
      </c>
      <c r="I294" s="30">
        <f t="shared" si="33"/>
        <v>0</v>
      </c>
      <c r="J294" s="81"/>
      <c r="K294" s="81"/>
    </row>
    <row r="295" spans="1:11" ht="18.600000000000001" customHeight="1">
      <c r="A295" s="79"/>
      <c r="B295" s="80"/>
      <c r="C295" s="35"/>
      <c r="D295" s="21">
        <v>2023</v>
      </c>
      <c r="E295" s="23">
        <f t="shared" si="32"/>
        <v>0</v>
      </c>
      <c r="F295" s="30">
        <f t="shared" si="33"/>
        <v>0</v>
      </c>
      <c r="G295" s="30">
        <f t="shared" si="33"/>
        <v>0</v>
      </c>
      <c r="H295" s="30">
        <f t="shared" si="33"/>
        <v>0</v>
      </c>
      <c r="I295" s="30">
        <f t="shared" si="33"/>
        <v>0</v>
      </c>
      <c r="J295" s="81"/>
      <c r="K295" s="81"/>
    </row>
    <row r="296" spans="1:11" ht="18.600000000000001" customHeight="1">
      <c r="A296" s="79"/>
      <c r="B296" s="80"/>
      <c r="C296" s="35"/>
      <c r="D296" s="21">
        <v>2024</v>
      </c>
      <c r="E296" s="23">
        <f t="shared" si="32"/>
        <v>0</v>
      </c>
      <c r="F296" s="30">
        <f t="shared" si="33"/>
        <v>0</v>
      </c>
      <c r="G296" s="30">
        <f t="shared" si="33"/>
        <v>0</v>
      </c>
      <c r="H296" s="30">
        <f t="shared" si="33"/>
        <v>0</v>
      </c>
      <c r="I296" s="30">
        <f t="shared" si="33"/>
        <v>0</v>
      </c>
      <c r="J296" s="81"/>
      <c r="K296" s="81"/>
    </row>
    <row r="297" spans="1:11" ht="20.45" customHeight="1">
      <c r="A297" s="79" t="s">
        <v>89</v>
      </c>
      <c r="B297" s="86" t="s">
        <v>90</v>
      </c>
      <c r="C297" s="87"/>
      <c r="D297" s="48" t="s">
        <v>18</v>
      </c>
      <c r="E297" s="49">
        <f>E298+E299+E300+E301+E302+E303+E304+E305+E306+E307</f>
        <v>264</v>
      </c>
      <c r="F297" s="17">
        <f>F298+F299+F300+F301+F302+F303+F304+F305+F306+F307</f>
        <v>0</v>
      </c>
      <c r="G297" s="17">
        <f>G298+G299+G300+G301+G302+G303+G304+G305+G306+G307</f>
        <v>0</v>
      </c>
      <c r="H297" s="49">
        <f>H298+H299+H300+H301+H302+H303+H304+H305+H306+H307</f>
        <v>264</v>
      </c>
      <c r="I297" s="17">
        <f>I298+I299+I300+I301+I302+I303+I304+I305+I306+I307</f>
        <v>0</v>
      </c>
      <c r="J297" s="88" t="s">
        <v>91</v>
      </c>
      <c r="K297" s="81" t="s">
        <v>92</v>
      </c>
    </row>
    <row r="298" spans="1:11" ht="15.75">
      <c r="A298" s="79"/>
      <c r="B298" s="86"/>
      <c r="C298" s="86"/>
      <c r="D298" s="18">
        <v>2015</v>
      </c>
      <c r="E298" s="17">
        <f t="shared" ref="E298:E307" si="34">F298+G298+H298+I298</f>
        <v>0</v>
      </c>
      <c r="F298" s="19">
        <v>0</v>
      </c>
      <c r="G298" s="19">
        <v>0</v>
      </c>
      <c r="H298" s="19">
        <v>0</v>
      </c>
      <c r="I298" s="19">
        <v>0</v>
      </c>
      <c r="J298" s="88"/>
      <c r="K298" s="88"/>
    </row>
    <row r="299" spans="1:11" ht="15.75">
      <c r="A299" s="79"/>
      <c r="B299" s="86"/>
      <c r="C299" s="86"/>
      <c r="D299" s="18">
        <v>2016</v>
      </c>
      <c r="E299" s="17">
        <f t="shared" si="34"/>
        <v>0</v>
      </c>
      <c r="F299" s="19">
        <v>0</v>
      </c>
      <c r="G299" s="19">
        <v>0</v>
      </c>
      <c r="H299" s="19">
        <v>0</v>
      </c>
      <c r="I299" s="19">
        <v>0</v>
      </c>
      <c r="J299" s="88"/>
      <c r="K299" s="88"/>
    </row>
    <row r="300" spans="1:11" ht="15.75">
      <c r="A300" s="79"/>
      <c r="B300" s="86"/>
      <c r="C300" s="86"/>
      <c r="D300" s="18">
        <v>2017</v>
      </c>
      <c r="E300" s="17">
        <f t="shared" si="34"/>
        <v>0</v>
      </c>
      <c r="F300" s="19">
        <v>0</v>
      </c>
      <c r="G300" s="19">
        <v>0</v>
      </c>
      <c r="H300" s="19">
        <v>0</v>
      </c>
      <c r="I300" s="19">
        <v>0</v>
      </c>
      <c r="J300" s="88"/>
      <c r="K300" s="88"/>
    </row>
    <row r="301" spans="1:11" ht="15.75">
      <c r="A301" s="79"/>
      <c r="B301" s="86"/>
      <c r="C301" s="86"/>
      <c r="D301" s="18">
        <v>2018</v>
      </c>
      <c r="E301" s="17">
        <f t="shared" si="34"/>
        <v>0</v>
      </c>
      <c r="F301" s="19">
        <v>0</v>
      </c>
      <c r="G301" s="19">
        <v>0</v>
      </c>
      <c r="H301" s="19">
        <v>0</v>
      </c>
      <c r="I301" s="19">
        <v>0</v>
      </c>
      <c r="J301" s="88"/>
      <c r="K301" s="88"/>
    </row>
    <row r="302" spans="1:11" ht="15.75">
      <c r="A302" s="79"/>
      <c r="B302" s="86"/>
      <c r="C302" s="86"/>
      <c r="D302" s="18">
        <v>2019</v>
      </c>
      <c r="E302" s="17">
        <f t="shared" si="34"/>
        <v>88</v>
      </c>
      <c r="F302" s="19">
        <v>0</v>
      </c>
      <c r="G302" s="19">
        <v>0</v>
      </c>
      <c r="H302" s="17">
        <v>88</v>
      </c>
      <c r="I302" s="19">
        <v>0</v>
      </c>
      <c r="J302" s="88"/>
      <c r="K302" s="88"/>
    </row>
    <row r="303" spans="1:11" ht="15.75">
      <c r="A303" s="79"/>
      <c r="B303" s="86"/>
      <c r="C303" s="86"/>
      <c r="D303" s="18">
        <v>2020</v>
      </c>
      <c r="E303" s="17">
        <f t="shared" si="34"/>
        <v>88</v>
      </c>
      <c r="F303" s="19">
        <v>0</v>
      </c>
      <c r="G303" s="19">
        <v>0</v>
      </c>
      <c r="H303" s="17">
        <v>88</v>
      </c>
      <c r="I303" s="19">
        <v>0</v>
      </c>
      <c r="J303" s="88"/>
      <c r="K303" s="88"/>
    </row>
    <row r="304" spans="1:11" ht="15.75">
      <c r="A304" s="79"/>
      <c r="B304" s="86"/>
      <c r="C304" s="86"/>
      <c r="D304" s="18">
        <v>2021</v>
      </c>
      <c r="E304" s="17">
        <f t="shared" si="34"/>
        <v>88</v>
      </c>
      <c r="F304" s="19">
        <v>0</v>
      </c>
      <c r="G304" s="19">
        <v>0</v>
      </c>
      <c r="H304" s="17">
        <v>88</v>
      </c>
      <c r="I304" s="19">
        <v>0</v>
      </c>
      <c r="J304" s="88"/>
      <c r="K304" s="88"/>
    </row>
    <row r="305" spans="1:11" ht="15.75">
      <c r="A305" s="79"/>
      <c r="B305" s="86"/>
      <c r="C305" s="86"/>
      <c r="D305" s="18">
        <v>2022</v>
      </c>
      <c r="E305" s="17">
        <f t="shared" si="34"/>
        <v>0</v>
      </c>
      <c r="F305" s="19">
        <v>0</v>
      </c>
      <c r="G305" s="19">
        <v>0</v>
      </c>
      <c r="H305" s="23">
        <v>0</v>
      </c>
      <c r="I305" s="19">
        <v>0</v>
      </c>
      <c r="J305" s="88"/>
      <c r="K305" s="88"/>
    </row>
    <row r="306" spans="1:11" ht="15.75">
      <c r="A306" s="79"/>
      <c r="B306" s="86"/>
      <c r="C306" s="86"/>
      <c r="D306" s="18">
        <v>2023</v>
      </c>
      <c r="E306" s="17">
        <f t="shared" si="34"/>
        <v>0</v>
      </c>
      <c r="F306" s="19">
        <v>0</v>
      </c>
      <c r="G306" s="19">
        <v>0</v>
      </c>
      <c r="H306" s="23">
        <v>0</v>
      </c>
      <c r="I306" s="19">
        <v>0</v>
      </c>
      <c r="J306" s="88"/>
      <c r="K306" s="88"/>
    </row>
    <row r="307" spans="1:11" ht="15.75">
      <c r="A307" s="79"/>
      <c r="B307" s="86"/>
      <c r="C307" s="86"/>
      <c r="D307" s="18">
        <v>2024</v>
      </c>
      <c r="E307" s="17">
        <f t="shared" si="34"/>
        <v>0</v>
      </c>
      <c r="F307" s="19">
        <v>0</v>
      </c>
      <c r="G307" s="19">
        <v>0</v>
      </c>
      <c r="H307" s="23">
        <v>0</v>
      </c>
      <c r="I307" s="19">
        <v>0</v>
      </c>
      <c r="J307" s="88"/>
      <c r="K307" s="88"/>
    </row>
    <row r="308" spans="1:11" ht="20.45" customHeight="1">
      <c r="A308" s="79" t="s">
        <v>93</v>
      </c>
      <c r="B308" s="86" t="s">
        <v>94</v>
      </c>
      <c r="C308" s="87"/>
      <c r="D308" s="48" t="s">
        <v>18</v>
      </c>
      <c r="E308" s="49">
        <f>E309+E310+E311+E312+E313+E314+E315+E316+E317+E318</f>
        <v>285.3</v>
      </c>
      <c r="F308" s="17">
        <f>F309+F310+F311+F312+F313+F314+F315+F316+F317+F318</f>
        <v>0</v>
      </c>
      <c r="G308" s="17">
        <f>G309+G310+G311+G312+G313+G314+G315+G316+G317+G318</f>
        <v>0</v>
      </c>
      <c r="H308" s="22">
        <f>H309+H310+H311+H312+H313+H314+H315+H316+H317+H318</f>
        <v>285.3</v>
      </c>
      <c r="I308" s="17">
        <f>I309+I310+I311+I312+I313+I314+I315+I316+I317+I318</f>
        <v>0</v>
      </c>
      <c r="J308" s="89" t="s">
        <v>95</v>
      </c>
      <c r="K308" s="81"/>
    </row>
    <row r="309" spans="1:11" ht="15.75">
      <c r="A309" s="79"/>
      <c r="B309" s="86"/>
      <c r="C309" s="86"/>
      <c r="D309" s="18">
        <v>2015</v>
      </c>
      <c r="E309" s="17">
        <f t="shared" ref="E309:E318" si="35">F309+G309+H309+I309</f>
        <v>0</v>
      </c>
      <c r="F309" s="19">
        <v>0</v>
      </c>
      <c r="G309" s="19">
        <v>0</v>
      </c>
      <c r="H309" s="19">
        <v>0</v>
      </c>
      <c r="I309" s="19">
        <v>0</v>
      </c>
      <c r="J309" s="89"/>
      <c r="K309" s="81"/>
    </row>
    <row r="310" spans="1:11" ht="15.75">
      <c r="A310" s="79"/>
      <c r="B310" s="86"/>
      <c r="C310" s="86"/>
      <c r="D310" s="18">
        <v>2016</v>
      </c>
      <c r="E310" s="17">
        <f t="shared" si="35"/>
        <v>0</v>
      </c>
      <c r="F310" s="19">
        <v>0</v>
      </c>
      <c r="G310" s="19">
        <v>0</v>
      </c>
      <c r="H310" s="19">
        <v>0</v>
      </c>
      <c r="I310" s="19">
        <v>0</v>
      </c>
      <c r="J310" s="89"/>
      <c r="K310" s="81"/>
    </row>
    <row r="311" spans="1:11" ht="15.75">
      <c r="A311" s="79"/>
      <c r="B311" s="86"/>
      <c r="C311" s="86"/>
      <c r="D311" s="18">
        <v>2017</v>
      </c>
      <c r="E311" s="17">
        <f t="shared" si="35"/>
        <v>0</v>
      </c>
      <c r="F311" s="19">
        <v>0</v>
      </c>
      <c r="G311" s="19">
        <v>0</v>
      </c>
      <c r="H311" s="19">
        <v>0</v>
      </c>
      <c r="I311" s="19">
        <v>0</v>
      </c>
      <c r="J311" s="89"/>
      <c r="K311" s="81"/>
    </row>
    <row r="312" spans="1:11" ht="15.75">
      <c r="A312" s="79"/>
      <c r="B312" s="86"/>
      <c r="C312" s="86"/>
      <c r="D312" s="18">
        <v>2018</v>
      </c>
      <c r="E312" s="17">
        <f t="shared" si="35"/>
        <v>0</v>
      </c>
      <c r="F312" s="19">
        <v>0</v>
      </c>
      <c r="G312" s="19">
        <v>0</v>
      </c>
      <c r="H312" s="19">
        <v>0</v>
      </c>
      <c r="I312" s="19">
        <v>0</v>
      </c>
      <c r="J312" s="89"/>
      <c r="K312" s="81"/>
    </row>
    <row r="313" spans="1:11" ht="15.75">
      <c r="A313" s="79"/>
      <c r="B313" s="86"/>
      <c r="C313" s="86"/>
      <c r="D313" s="18">
        <v>2019</v>
      </c>
      <c r="E313" s="17">
        <f t="shared" si="35"/>
        <v>0</v>
      </c>
      <c r="F313" s="19">
        <v>0</v>
      </c>
      <c r="G313" s="19">
        <v>0</v>
      </c>
      <c r="H313" s="19">
        <v>0</v>
      </c>
      <c r="I313" s="19">
        <v>0</v>
      </c>
      <c r="J313" s="89"/>
      <c r="K313" s="81"/>
    </row>
    <row r="314" spans="1:11" ht="15.75">
      <c r="A314" s="79"/>
      <c r="B314" s="86"/>
      <c r="C314" s="86"/>
      <c r="D314" s="18">
        <v>2020</v>
      </c>
      <c r="E314" s="17">
        <f t="shared" si="35"/>
        <v>0</v>
      </c>
      <c r="F314" s="19">
        <v>0</v>
      </c>
      <c r="G314" s="19">
        <v>0</v>
      </c>
      <c r="H314" s="19">
        <v>0</v>
      </c>
      <c r="I314" s="19">
        <v>0</v>
      </c>
      <c r="J314" s="89"/>
      <c r="K314" s="81"/>
    </row>
    <row r="315" spans="1:11" ht="15.75">
      <c r="A315" s="79"/>
      <c r="B315" s="86"/>
      <c r="C315" s="86"/>
      <c r="D315" s="18">
        <v>2021</v>
      </c>
      <c r="E315" s="17">
        <f t="shared" si="35"/>
        <v>285.3</v>
      </c>
      <c r="F315" s="19">
        <v>0</v>
      </c>
      <c r="G315" s="19">
        <v>0</v>
      </c>
      <c r="H315" s="19">
        <v>285.3</v>
      </c>
      <c r="I315" s="19">
        <v>0</v>
      </c>
      <c r="J315" s="89"/>
      <c r="K315" s="81"/>
    </row>
    <row r="316" spans="1:11" ht="15.75">
      <c r="A316" s="79"/>
      <c r="B316" s="86"/>
      <c r="C316" s="86"/>
      <c r="D316" s="18">
        <v>2022</v>
      </c>
      <c r="E316" s="17">
        <f t="shared" si="35"/>
        <v>0</v>
      </c>
      <c r="F316" s="19">
        <v>0</v>
      </c>
      <c r="G316" s="19">
        <v>0</v>
      </c>
      <c r="H316" s="19">
        <v>0</v>
      </c>
      <c r="I316" s="19">
        <v>0</v>
      </c>
      <c r="J316" s="89"/>
      <c r="K316" s="81"/>
    </row>
    <row r="317" spans="1:11" ht="15.75">
      <c r="A317" s="79"/>
      <c r="B317" s="86"/>
      <c r="C317" s="86"/>
      <c r="D317" s="18">
        <v>2023</v>
      </c>
      <c r="E317" s="17">
        <f t="shared" si="35"/>
        <v>0</v>
      </c>
      <c r="F317" s="19">
        <v>0</v>
      </c>
      <c r="G317" s="19">
        <v>0</v>
      </c>
      <c r="H317" s="19">
        <v>0</v>
      </c>
      <c r="I317" s="19">
        <v>0</v>
      </c>
      <c r="J317" s="89"/>
      <c r="K317" s="81"/>
    </row>
    <row r="318" spans="1:11" ht="15.75">
      <c r="A318" s="79"/>
      <c r="B318" s="86"/>
      <c r="C318" s="86"/>
      <c r="D318" s="18">
        <v>2024</v>
      </c>
      <c r="E318" s="17">
        <f t="shared" si="35"/>
        <v>0</v>
      </c>
      <c r="F318" s="19">
        <v>0</v>
      </c>
      <c r="G318" s="19">
        <v>0</v>
      </c>
      <c r="H318" s="19">
        <v>0</v>
      </c>
      <c r="I318" s="19">
        <v>0</v>
      </c>
      <c r="J318" s="89"/>
      <c r="K318" s="81"/>
    </row>
    <row r="319" spans="1:11" ht="20.45" customHeight="1">
      <c r="A319" s="79" t="s">
        <v>96</v>
      </c>
      <c r="B319" s="86" t="s">
        <v>97</v>
      </c>
      <c r="C319" s="87"/>
      <c r="D319" s="48" t="s">
        <v>18</v>
      </c>
      <c r="E319" s="49">
        <f>E320+E321+E322+E323+E324+E325+E326+E327+E328+E329</f>
        <v>567</v>
      </c>
      <c r="F319" s="17">
        <f>F320+F321+F322+F323+F324+F325+F326+F327+F328+F329</f>
        <v>0</v>
      </c>
      <c r="G319" s="17">
        <f>G320+G321+G322+G323+G324+G325+G326+G327+G328+G329</f>
        <v>0</v>
      </c>
      <c r="H319" s="49">
        <f>H320+H321+H322+H323+H324+H325+H326+H327+H328+H329</f>
        <v>567</v>
      </c>
      <c r="I319" s="17">
        <f>I320+I321+I322+I323+I324+I325+I326+I327+I328+I329</f>
        <v>0</v>
      </c>
      <c r="J319" s="90" t="s">
        <v>95</v>
      </c>
      <c r="K319" s="81"/>
    </row>
    <row r="320" spans="1:11" ht="15.75">
      <c r="A320" s="79"/>
      <c r="B320" s="86"/>
      <c r="C320" s="86"/>
      <c r="D320" s="18">
        <v>2015</v>
      </c>
      <c r="E320" s="17">
        <f t="shared" ref="E320:E329" si="36">F320+G320+H320+I320</f>
        <v>0</v>
      </c>
      <c r="F320" s="19">
        <v>0</v>
      </c>
      <c r="G320" s="19">
        <v>0</v>
      </c>
      <c r="H320" s="19">
        <v>0</v>
      </c>
      <c r="I320" s="19">
        <v>0</v>
      </c>
      <c r="J320" s="90"/>
      <c r="K320" s="81"/>
    </row>
    <row r="321" spans="1:11" ht="15.75">
      <c r="A321" s="79"/>
      <c r="B321" s="86"/>
      <c r="C321" s="86"/>
      <c r="D321" s="18">
        <v>2016</v>
      </c>
      <c r="E321" s="17">
        <f t="shared" si="36"/>
        <v>0</v>
      </c>
      <c r="F321" s="19">
        <v>0</v>
      </c>
      <c r="G321" s="19">
        <v>0</v>
      </c>
      <c r="H321" s="19">
        <v>0</v>
      </c>
      <c r="I321" s="19">
        <v>0</v>
      </c>
      <c r="J321" s="90"/>
      <c r="K321" s="81"/>
    </row>
    <row r="322" spans="1:11" ht="15.75">
      <c r="A322" s="79"/>
      <c r="B322" s="86"/>
      <c r="C322" s="86"/>
      <c r="D322" s="18">
        <v>2017</v>
      </c>
      <c r="E322" s="17">
        <f t="shared" si="36"/>
        <v>0</v>
      </c>
      <c r="F322" s="19">
        <v>0</v>
      </c>
      <c r="G322" s="19">
        <v>0</v>
      </c>
      <c r="H322" s="19">
        <v>0</v>
      </c>
      <c r="I322" s="19">
        <v>0</v>
      </c>
      <c r="J322" s="90"/>
      <c r="K322" s="81"/>
    </row>
    <row r="323" spans="1:11" ht="15.75">
      <c r="A323" s="79"/>
      <c r="B323" s="86"/>
      <c r="C323" s="86"/>
      <c r="D323" s="18">
        <v>2018</v>
      </c>
      <c r="E323" s="17">
        <f t="shared" si="36"/>
        <v>0</v>
      </c>
      <c r="F323" s="19">
        <v>0</v>
      </c>
      <c r="G323" s="19">
        <v>0</v>
      </c>
      <c r="H323" s="19">
        <v>0</v>
      </c>
      <c r="I323" s="19">
        <v>0</v>
      </c>
      <c r="J323" s="90"/>
      <c r="K323" s="81"/>
    </row>
    <row r="324" spans="1:11" ht="15.75">
      <c r="A324" s="79"/>
      <c r="B324" s="86"/>
      <c r="C324" s="86"/>
      <c r="D324" s="18">
        <v>2019</v>
      </c>
      <c r="E324" s="17">
        <f t="shared" si="36"/>
        <v>0</v>
      </c>
      <c r="F324" s="19">
        <v>0</v>
      </c>
      <c r="G324" s="19">
        <v>0</v>
      </c>
      <c r="H324" s="19">
        <v>0</v>
      </c>
      <c r="I324" s="19">
        <v>0</v>
      </c>
      <c r="J324" s="90"/>
      <c r="K324" s="81"/>
    </row>
    <row r="325" spans="1:11" ht="15.75">
      <c r="A325" s="79"/>
      <c r="B325" s="86"/>
      <c r="C325" s="86"/>
      <c r="D325" s="18">
        <v>2020</v>
      </c>
      <c r="E325" s="17">
        <f t="shared" si="36"/>
        <v>0</v>
      </c>
      <c r="F325" s="19">
        <v>0</v>
      </c>
      <c r="G325" s="19">
        <v>0</v>
      </c>
      <c r="H325" s="19">
        <v>0</v>
      </c>
      <c r="I325" s="19">
        <v>0</v>
      </c>
      <c r="J325" s="90"/>
      <c r="K325" s="81"/>
    </row>
    <row r="326" spans="1:11" ht="15.75">
      <c r="A326" s="79"/>
      <c r="B326" s="86"/>
      <c r="C326" s="86"/>
      <c r="D326" s="18">
        <v>2021</v>
      </c>
      <c r="E326" s="17">
        <f t="shared" si="36"/>
        <v>303</v>
      </c>
      <c r="F326" s="19">
        <v>0</v>
      </c>
      <c r="G326" s="19">
        <v>0</v>
      </c>
      <c r="H326" s="19">
        <v>303</v>
      </c>
      <c r="I326" s="19">
        <v>0</v>
      </c>
      <c r="J326" s="90"/>
      <c r="K326" s="81"/>
    </row>
    <row r="327" spans="1:11" ht="15.75">
      <c r="A327" s="79"/>
      <c r="B327" s="86"/>
      <c r="C327" s="86"/>
      <c r="D327" s="18">
        <v>2022</v>
      </c>
      <c r="E327" s="17">
        <f t="shared" si="36"/>
        <v>88</v>
      </c>
      <c r="F327" s="19">
        <v>0</v>
      </c>
      <c r="G327" s="19">
        <v>0</v>
      </c>
      <c r="H327" s="54">
        <v>88</v>
      </c>
      <c r="I327" s="19">
        <v>0</v>
      </c>
      <c r="J327" s="90"/>
      <c r="K327" s="81"/>
    </row>
    <row r="328" spans="1:11" ht="15.75">
      <c r="A328" s="79"/>
      <c r="B328" s="86"/>
      <c r="C328" s="86"/>
      <c r="D328" s="18">
        <v>2023</v>
      </c>
      <c r="E328" s="17">
        <f t="shared" si="36"/>
        <v>88</v>
      </c>
      <c r="F328" s="19">
        <v>0</v>
      </c>
      <c r="G328" s="19">
        <v>0</v>
      </c>
      <c r="H328" s="54">
        <v>88</v>
      </c>
      <c r="I328" s="19">
        <v>0</v>
      </c>
      <c r="J328" s="90"/>
      <c r="K328" s="81"/>
    </row>
    <row r="329" spans="1:11" ht="15.75">
      <c r="A329" s="79"/>
      <c r="B329" s="86"/>
      <c r="C329" s="86"/>
      <c r="D329" s="18">
        <v>2024</v>
      </c>
      <c r="E329" s="17">
        <f t="shared" si="36"/>
        <v>88</v>
      </c>
      <c r="F329" s="19">
        <v>0</v>
      </c>
      <c r="G329" s="19">
        <v>0</v>
      </c>
      <c r="H329" s="54">
        <v>88</v>
      </c>
      <c r="I329" s="19">
        <v>0</v>
      </c>
      <c r="J329" s="90"/>
      <c r="K329" s="81"/>
    </row>
    <row r="330" spans="1:11" ht="20.45" customHeight="1">
      <c r="A330" s="79"/>
      <c r="B330" s="80" t="s">
        <v>98</v>
      </c>
      <c r="C330" s="35"/>
      <c r="D330" s="20" t="s">
        <v>18</v>
      </c>
      <c r="E330" s="22">
        <f>E331+E332+E333+E334+E335+E336+E337+E338+E339+E340</f>
        <v>1116.3</v>
      </c>
      <c r="F330" s="23">
        <f>F331+F332+F333+F334+F335+F336+F337+F338+F339+F340</f>
        <v>0</v>
      </c>
      <c r="G330" s="23">
        <f>G331+G332+G333+G334+G335+G336+G337+G338+G339+G340</f>
        <v>0</v>
      </c>
      <c r="H330" s="50">
        <f>H331+H332+H333+H334+H335+H336+H337+H338+H339+H340</f>
        <v>1116.3</v>
      </c>
      <c r="I330" s="43">
        <f>I331+I332+I333+I334+I335+I336+I337+I338+I339+I340</f>
        <v>0</v>
      </c>
      <c r="J330" s="81"/>
      <c r="K330" s="81"/>
    </row>
    <row r="331" spans="1:11" ht="15.6" customHeight="1">
      <c r="A331" s="79"/>
      <c r="B331" s="80"/>
      <c r="C331" s="35"/>
      <c r="D331" s="21">
        <v>2015</v>
      </c>
      <c r="E331" s="23">
        <f t="shared" ref="E331:E340" si="37">F331+G331+H331+I331</f>
        <v>0</v>
      </c>
      <c r="F331" s="30">
        <f t="shared" ref="F331:H340" si="38">F298+F309+F320</f>
        <v>0</v>
      </c>
      <c r="G331" s="30">
        <f t="shared" si="38"/>
        <v>0</v>
      </c>
      <c r="H331" s="30">
        <f t="shared" si="38"/>
        <v>0</v>
      </c>
      <c r="I331" s="51">
        <v>0</v>
      </c>
      <c r="J331" s="81"/>
      <c r="K331" s="81"/>
    </row>
    <row r="332" spans="1:11" ht="15.6" customHeight="1">
      <c r="A332" s="79"/>
      <c r="B332" s="80"/>
      <c r="C332" s="35"/>
      <c r="D332" s="21">
        <v>2016</v>
      </c>
      <c r="E332" s="23">
        <f t="shared" si="37"/>
        <v>0</v>
      </c>
      <c r="F332" s="30">
        <f t="shared" si="38"/>
        <v>0</v>
      </c>
      <c r="G332" s="30">
        <f t="shared" si="38"/>
        <v>0</v>
      </c>
      <c r="H332" s="30">
        <f t="shared" si="38"/>
        <v>0</v>
      </c>
      <c r="I332" s="51">
        <v>0</v>
      </c>
      <c r="J332" s="81"/>
      <c r="K332" s="81"/>
    </row>
    <row r="333" spans="1:11" ht="15.6" customHeight="1">
      <c r="A333" s="79"/>
      <c r="B333" s="80"/>
      <c r="C333" s="35"/>
      <c r="D333" s="21">
        <v>2017</v>
      </c>
      <c r="E333" s="23">
        <f t="shared" si="37"/>
        <v>0</v>
      </c>
      <c r="F333" s="30">
        <f t="shared" si="38"/>
        <v>0</v>
      </c>
      <c r="G333" s="30">
        <f t="shared" si="38"/>
        <v>0</v>
      </c>
      <c r="H333" s="30">
        <f t="shared" si="38"/>
        <v>0</v>
      </c>
      <c r="I333" s="51">
        <v>0</v>
      </c>
      <c r="J333" s="81"/>
      <c r="K333" s="81"/>
    </row>
    <row r="334" spans="1:11" ht="15.6" customHeight="1">
      <c r="A334" s="79"/>
      <c r="B334" s="80"/>
      <c r="C334" s="35"/>
      <c r="D334" s="21">
        <v>2018</v>
      </c>
      <c r="E334" s="23">
        <f t="shared" si="37"/>
        <v>0</v>
      </c>
      <c r="F334" s="30">
        <f t="shared" si="38"/>
        <v>0</v>
      </c>
      <c r="G334" s="30">
        <f t="shared" si="38"/>
        <v>0</v>
      </c>
      <c r="H334" s="30">
        <f t="shared" si="38"/>
        <v>0</v>
      </c>
      <c r="I334" s="51">
        <v>0</v>
      </c>
      <c r="J334" s="81"/>
      <c r="K334" s="81"/>
    </row>
    <row r="335" spans="1:11" ht="15.6" customHeight="1">
      <c r="A335" s="79"/>
      <c r="B335" s="80"/>
      <c r="C335" s="35"/>
      <c r="D335" s="21">
        <v>2019</v>
      </c>
      <c r="E335" s="23">
        <f t="shared" si="37"/>
        <v>88</v>
      </c>
      <c r="F335" s="30">
        <f t="shared" si="38"/>
        <v>0</v>
      </c>
      <c r="G335" s="30">
        <f t="shared" si="38"/>
        <v>0</v>
      </c>
      <c r="H335" s="30">
        <f t="shared" si="38"/>
        <v>88</v>
      </c>
      <c r="I335" s="51">
        <v>0</v>
      </c>
      <c r="J335" s="81"/>
      <c r="K335" s="81"/>
    </row>
    <row r="336" spans="1:11" ht="15.6" customHeight="1">
      <c r="A336" s="79"/>
      <c r="B336" s="80"/>
      <c r="C336" s="35"/>
      <c r="D336" s="21">
        <v>2020</v>
      </c>
      <c r="E336" s="23">
        <f t="shared" si="37"/>
        <v>88</v>
      </c>
      <c r="F336" s="30">
        <f t="shared" si="38"/>
        <v>0</v>
      </c>
      <c r="G336" s="30">
        <f t="shared" si="38"/>
        <v>0</v>
      </c>
      <c r="H336" s="30">
        <f t="shared" si="38"/>
        <v>88</v>
      </c>
      <c r="I336" s="51">
        <v>0</v>
      </c>
      <c r="J336" s="81"/>
      <c r="K336" s="81"/>
    </row>
    <row r="337" spans="1:11" ht="15.6" customHeight="1">
      <c r="A337" s="79"/>
      <c r="B337" s="80"/>
      <c r="C337" s="35"/>
      <c r="D337" s="21">
        <v>2021</v>
      </c>
      <c r="E337" s="23">
        <f t="shared" si="37"/>
        <v>676.3</v>
      </c>
      <c r="F337" s="30">
        <f t="shared" si="38"/>
        <v>0</v>
      </c>
      <c r="G337" s="30">
        <f t="shared" si="38"/>
        <v>0</v>
      </c>
      <c r="H337" s="30">
        <f t="shared" si="38"/>
        <v>676.3</v>
      </c>
      <c r="I337" s="43">
        <v>0</v>
      </c>
      <c r="J337" s="81"/>
      <c r="K337" s="81"/>
    </row>
    <row r="338" spans="1:11" ht="15.6" customHeight="1">
      <c r="A338" s="79"/>
      <c r="B338" s="80"/>
      <c r="C338" s="35"/>
      <c r="D338" s="21">
        <v>2022</v>
      </c>
      <c r="E338" s="23">
        <f t="shared" si="37"/>
        <v>88</v>
      </c>
      <c r="F338" s="30">
        <f t="shared" si="38"/>
        <v>0</v>
      </c>
      <c r="G338" s="30">
        <f t="shared" si="38"/>
        <v>0</v>
      </c>
      <c r="H338" s="30">
        <f t="shared" si="38"/>
        <v>88</v>
      </c>
      <c r="I338" s="43">
        <v>0</v>
      </c>
      <c r="J338" s="81"/>
      <c r="K338" s="81"/>
    </row>
    <row r="339" spans="1:11" ht="15.6" customHeight="1">
      <c r="A339" s="79"/>
      <c r="B339" s="80"/>
      <c r="C339" s="35"/>
      <c r="D339" s="21">
        <v>2023</v>
      </c>
      <c r="E339" s="23">
        <f t="shared" si="37"/>
        <v>88</v>
      </c>
      <c r="F339" s="30">
        <f t="shared" si="38"/>
        <v>0</v>
      </c>
      <c r="G339" s="30">
        <f t="shared" si="38"/>
        <v>0</v>
      </c>
      <c r="H339" s="30">
        <f t="shared" si="38"/>
        <v>88</v>
      </c>
      <c r="I339" s="43">
        <v>0</v>
      </c>
      <c r="J339" s="81"/>
      <c r="K339" s="81"/>
    </row>
    <row r="340" spans="1:11" ht="15.6" customHeight="1">
      <c r="A340" s="79"/>
      <c r="B340" s="80"/>
      <c r="C340" s="35"/>
      <c r="D340" s="21">
        <v>2024</v>
      </c>
      <c r="E340" s="23">
        <f t="shared" si="37"/>
        <v>88</v>
      </c>
      <c r="F340" s="30">
        <f t="shared" si="38"/>
        <v>0</v>
      </c>
      <c r="G340" s="30">
        <f t="shared" si="38"/>
        <v>0</v>
      </c>
      <c r="H340" s="30">
        <f t="shared" si="38"/>
        <v>88</v>
      </c>
      <c r="I340" s="43">
        <v>0</v>
      </c>
      <c r="J340" s="81"/>
      <c r="K340" s="81"/>
    </row>
    <row r="341" spans="1:11" ht="20.45" customHeight="1">
      <c r="A341" s="79"/>
      <c r="B341" s="82" t="s">
        <v>99</v>
      </c>
      <c r="C341" s="83"/>
      <c r="D341" s="20" t="s">
        <v>18</v>
      </c>
      <c r="E341" s="68">
        <f>E342+E343+E344+E345+E346+E347+E348+E349+E350+E351</f>
        <v>202759.49999999997</v>
      </c>
      <c r="F341" s="69">
        <f>F342+F343+F344+F345+F346+F347+F348+F349+F350+F351</f>
        <v>0</v>
      </c>
      <c r="G341" s="69">
        <f>G342+G343+G344+G345+G346+G347+G348+G349+G350+G351</f>
        <v>5596.8</v>
      </c>
      <c r="H341" s="68">
        <f>H342+H343+H344+H345+H346+H347+H348+H349+H350+H351</f>
        <v>197162.69999999998</v>
      </c>
      <c r="I341" s="69">
        <f>I342+I343+I344+I345+I346+I347+I348+I349+I350+I351</f>
        <v>0</v>
      </c>
      <c r="J341" s="84"/>
      <c r="K341" s="84"/>
    </row>
    <row r="342" spans="1:11" ht="15.6" customHeight="1">
      <c r="A342" s="79"/>
      <c r="B342" s="82"/>
      <c r="C342" s="83"/>
      <c r="D342" s="24">
        <v>2015</v>
      </c>
      <c r="E342" s="70">
        <f t="shared" ref="E342:E351" si="39">F342+G342+H342+I342</f>
        <v>8689.4</v>
      </c>
      <c r="F342" s="70">
        <f t="shared" ref="F342:I351" si="40">F66+F133+F210+F265+F287+F331</f>
        <v>0</v>
      </c>
      <c r="G342" s="70">
        <f t="shared" si="40"/>
        <v>821.9</v>
      </c>
      <c r="H342" s="70">
        <f t="shared" si="40"/>
        <v>7867.5</v>
      </c>
      <c r="I342" s="70">
        <f t="shared" si="40"/>
        <v>0</v>
      </c>
      <c r="J342" s="84"/>
      <c r="K342" s="84"/>
    </row>
    <row r="343" spans="1:11" ht="15.6" customHeight="1">
      <c r="A343" s="79"/>
      <c r="B343" s="82"/>
      <c r="C343" s="83"/>
      <c r="D343" s="24">
        <v>2016</v>
      </c>
      <c r="E343" s="70">
        <f t="shared" si="39"/>
        <v>17251.900000000001</v>
      </c>
      <c r="F343" s="70">
        <f t="shared" si="40"/>
        <v>0</v>
      </c>
      <c r="G343" s="70">
        <f t="shared" si="40"/>
        <v>994.5</v>
      </c>
      <c r="H343" s="70">
        <f t="shared" si="40"/>
        <v>16257.4</v>
      </c>
      <c r="I343" s="70">
        <f t="shared" si="40"/>
        <v>0</v>
      </c>
      <c r="J343" s="84"/>
      <c r="K343" s="84"/>
    </row>
    <row r="344" spans="1:11" ht="15.6" customHeight="1">
      <c r="A344" s="79"/>
      <c r="B344" s="82"/>
      <c r="C344" s="83"/>
      <c r="D344" s="24">
        <v>2017</v>
      </c>
      <c r="E344" s="70">
        <f t="shared" si="39"/>
        <v>15737.9</v>
      </c>
      <c r="F344" s="70">
        <f t="shared" si="40"/>
        <v>0</v>
      </c>
      <c r="G344" s="70">
        <f t="shared" si="40"/>
        <v>2363.9</v>
      </c>
      <c r="H344" s="70">
        <f t="shared" si="40"/>
        <v>13374</v>
      </c>
      <c r="I344" s="70">
        <f t="shared" si="40"/>
        <v>0</v>
      </c>
      <c r="J344" s="84"/>
      <c r="K344" s="84"/>
    </row>
    <row r="345" spans="1:11" ht="15.6" customHeight="1">
      <c r="A345" s="79"/>
      <c r="B345" s="82"/>
      <c r="C345" s="83"/>
      <c r="D345" s="24">
        <v>2018</v>
      </c>
      <c r="E345" s="70">
        <f t="shared" si="39"/>
        <v>14517.3</v>
      </c>
      <c r="F345" s="70">
        <f t="shared" si="40"/>
        <v>0</v>
      </c>
      <c r="G345" s="70">
        <f t="shared" si="40"/>
        <v>500</v>
      </c>
      <c r="H345" s="70">
        <f t="shared" si="40"/>
        <v>14017.3</v>
      </c>
      <c r="I345" s="70">
        <f t="shared" si="40"/>
        <v>0</v>
      </c>
      <c r="J345" s="84"/>
      <c r="K345" s="84"/>
    </row>
    <row r="346" spans="1:11" ht="15.6" customHeight="1">
      <c r="A346" s="79"/>
      <c r="B346" s="82"/>
      <c r="C346" s="83"/>
      <c r="D346" s="24">
        <v>2019</v>
      </c>
      <c r="E346" s="70">
        <f t="shared" si="39"/>
        <v>14537.8</v>
      </c>
      <c r="F346" s="70">
        <f t="shared" si="40"/>
        <v>0</v>
      </c>
      <c r="G346" s="70">
        <f t="shared" si="40"/>
        <v>0</v>
      </c>
      <c r="H346" s="70">
        <f t="shared" si="40"/>
        <v>14537.8</v>
      </c>
      <c r="I346" s="70">
        <f t="shared" si="40"/>
        <v>0</v>
      </c>
      <c r="J346" s="84"/>
      <c r="K346" s="84"/>
    </row>
    <row r="347" spans="1:11" ht="15.6" customHeight="1">
      <c r="A347" s="79"/>
      <c r="B347" s="82"/>
      <c r="C347" s="83"/>
      <c r="D347" s="24">
        <v>2020</v>
      </c>
      <c r="E347" s="70">
        <f t="shared" si="39"/>
        <v>17646.099999999999</v>
      </c>
      <c r="F347" s="70">
        <f t="shared" si="40"/>
        <v>0</v>
      </c>
      <c r="G347" s="70">
        <f t="shared" si="40"/>
        <v>0</v>
      </c>
      <c r="H347" s="70">
        <f t="shared" si="40"/>
        <v>17646.099999999999</v>
      </c>
      <c r="I347" s="70">
        <f t="shared" si="40"/>
        <v>0</v>
      </c>
      <c r="J347" s="84"/>
      <c r="K347" s="84"/>
    </row>
    <row r="348" spans="1:11" ht="15.6" customHeight="1">
      <c r="A348" s="79"/>
      <c r="B348" s="82"/>
      <c r="C348" s="83"/>
      <c r="D348" s="24">
        <v>2021</v>
      </c>
      <c r="E348" s="70">
        <f t="shared" si="39"/>
        <v>28604.799999999996</v>
      </c>
      <c r="F348" s="70">
        <f t="shared" si="40"/>
        <v>0</v>
      </c>
      <c r="G348" s="70">
        <f t="shared" si="40"/>
        <v>0</v>
      </c>
      <c r="H348" s="70">
        <f t="shared" si="40"/>
        <v>28604.799999999996</v>
      </c>
      <c r="I348" s="70">
        <f t="shared" si="40"/>
        <v>0</v>
      </c>
      <c r="J348" s="84"/>
      <c r="K348" s="84"/>
    </row>
    <row r="349" spans="1:11" ht="15.6" customHeight="1">
      <c r="A349" s="79"/>
      <c r="B349" s="82"/>
      <c r="C349" s="83"/>
      <c r="D349" s="24">
        <v>2022</v>
      </c>
      <c r="E349" s="63">
        <f t="shared" si="39"/>
        <v>29396.1</v>
      </c>
      <c r="F349" s="70">
        <f t="shared" si="40"/>
        <v>0</v>
      </c>
      <c r="G349" s="70">
        <f t="shared" si="40"/>
        <v>0</v>
      </c>
      <c r="H349" s="63">
        <f t="shared" si="40"/>
        <v>29396.1</v>
      </c>
      <c r="I349" s="70">
        <f t="shared" si="40"/>
        <v>0</v>
      </c>
      <c r="J349" s="84"/>
      <c r="K349" s="84"/>
    </row>
    <row r="350" spans="1:11" ht="15.6" customHeight="1">
      <c r="A350" s="79"/>
      <c r="B350" s="82"/>
      <c r="C350" s="83"/>
      <c r="D350" s="24">
        <v>2023</v>
      </c>
      <c r="E350" s="70">
        <f t="shared" si="39"/>
        <v>28698.300000000003</v>
      </c>
      <c r="F350" s="70">
        <f t="shared" si="40"/>
        <v>0</v>
      </c>
      <c r="G350" s="70">
        <f t="shared" si="40"/>
        <v>916.5</v>
      </c>
      <c r="H350" s="70">
        <f t="shared" si="40"/>
        <v>27781.800000000003</v>
      </c>
      <c r="I350" s="70">
        <f t="shared" si="40"/>
        <v>0</v>
      </c>
      <c r="J350" s="84"/>
      <c r="K350" s="84"/>
    </row>
    <row r="351" spans="1:11" ht="15.6" customHeight="1">
      <c r="A351" s="79"/>
      <c r="B351" s="82"/>
      <c r="C351" s="83"/>
      <c r="D351" s="24">
        <v>2024</v>
      </c>
      <c r="E351" s="70">
        <f t="shared" si="39"/>
        <v>27679.9</v>
      </c>
      <c r="F351" s="70">
        <f t="shared" si="40"/>
        <v>0</v>
      </c>
      <c r="G351" s="70">
        <f t="shared" si="40"/>
        <v>0</v>
      </c>
      <c r="H351" s="70">
        <f t="shared" si="40"/>
        <v>27679.9</v>
      </c>
      <c r="I351" s="70">
        <f t="shared" si="40"/>
        <v>0</v>
      </c>
      <c r="J351" s="84"/>
      <c r="K351" s="84"/>
    </row>
    <row r="352" spans="1:11" ht="47.25" customHeight="1">
      <c r="A352" s="72"/>
      <c r="B352" s="73"/>
      <c r="C352" s="74"/>
      <c r="D352" s="75"/>
      <c r="E352" s="76"/>
      <c r="F352" s="76"/>
      <c r="G352" s="76"/>
      <c r="H352" s="76"/>
      <c r="I352" s="76"/>
      <c r="J352" s="77"/>
      <c r="K352" s="77"/>
    </row>
    <row r="353" spans="1:11" ht="21" customHeight="1">
      <c r="A353" s="52"/>
      <c r="B353" s="78" t="s">
        <v>108</v>
      </c>
      <c r="C353" s="78"/>
      <c r="D353" s="78"/>
      <c r="E353" s="78"/>
      <c r="F353" s="78"/>
      <c r="G353" s="78"/>
      <c r="H353" s="78"/>
      <c r="I353" s="78"/>
      <c r="J353" s="78"/>
      <c r="K353" s="78"/>
    </row>
    <row r="354" spans="1:11" ht="18.75">
      <c r="A354" s="53"/>
      <c r="B354" s="71" t="s">
        <v>104</v>
      </c>
      <c r="C354" s="71"/>
      <c r="D354" s="71"/>
      <c r="E354" s="71"/>
      <c r="F354" s="71"/>
      <c r="G354" s="71"/>
      <c r="H354" s="71"/>
      <c r="I354" s="71"/>
      <c r="J354" s="71"/>
    </row>
    <row r="355" spans="1:11" ht="18.75">
      <c r="A355" s="53"/>
      <c r="B355" s="71" t="s">
        <v>106</v>
      </c>
      <c r="C355" s="71" t="s">
        <v>105</v>
      </c>
      <c r="D355" s="71"/>
      <c r="E355" s="71"/>
      <c r="F355" s="71"/>
      <c r="G355" s="71"/>
      <c r="H355" s="71"/>
      <c r="I355" s="71" t="s">
        <v>107</v>
      </c>
      <c r="J355" s="71"/>
    </row>
    <row r="356" spans="1:11" ht="18.75">
      <c r="A356" s="53"/>
      <c r="B356" s="71"/>
      <c r="C356" s="71"/>
      <c r="D356" s="71"/>
      <c r="E356" s="71"/>
      <c r="F356" s="71"/>
      <c r="G356" s="71"/>
      <c r="H356" s="71"/>
      <c r="I356" s="71"/>
      <c r="J356" s="71"/>
    </row>
    <row r="357" spans="1:11" ht="15.75">
      <c r="A357" s="53"/>
    </row>
    <row r="358" spans="1:11" ht="15.75">
      <c r="A358" s="53"/>
    </row>
    <row r="359" spans="1:11" ht="15.75">
      <c r="A359" s="53"/>
    </row>
    <row r="360" spans="1:11" ht="15.75">
      <c r="A360" s="53"/>
    </row>
    <row r="361" spans="1:11" ht="15.75">
      <c r="A361" s="53"/>
    </row>
    <row r="362" spans="1:11" ht="15.75">
      <c r="A362" s="53"/>
    </row>
    <row r="363" spans="1:11" ht="15.75">
      <c r="A363" s="53"/>
    </row>
    <row r="364" spans="1:11" ht="15.75">
      <c r="A364" s="53"/>
    </row>
    <row r="365" spans="1:11" ht="15.75">
      <c r="A365" s="53"/>
    </row>
    <row r="366" spans="1:11" ht="15.75">
      <c r="A366" s="53"/>
    </row>
    <row r="367" spans="1:11" ht="15.75">
      <c r="A367" s="53"/>
    </row>
    <row r="368" spans="1:11" ht="15.75">
      <c r="A368" s="53"/>
    </row>
    <row r="369" spans="1:1" ht="15.75">
      <c r="A369" s="53"/>
    </row>
    <row r="370" spans="1:1" ht="15.75">
      <c r="A370" s="53"/>
    </row>
    <row r="371" spans="1:1" ht="15.75">
      <c r="A371" s="53"/>
    </row>
    <row r="372" spans="1:1" ht="15.75">
      <c r="A372" s="53"/>
    </row>
    <row r="373" spans="1:1" ht="15.75">
      <c r="A373" s="53"/>
    </row>
    <row r="374" spans="1:1" ht="15.75">
      <c r="A374" s="53"/>
    </row>
    <row r="375" spans="1:1" ht="15.75">
      <c r="A375" s="53"/>
    </row>
    <row r="376" spans="1:1" ht="15.75">
      <c r="A376" s="53"/>
    </row>
    <row r="377" spans="1:1" ht="15.75">
      <c r="A377" s="53"/>
    </row>
    <row r="378" spans="1:1" ht="15.75">
      <c r="A378" s="53"/>
    </row>
    <row r="379" spans="1:1" ht="15.75">
      <c r="A379" s="53"/>
    </row>
    <row r="380" spans="1:1" ht="15.75">
      <c r="A380" s="53"/>
    </row>
    <row r="381" spans="1:1" ht="15.75">
      <c r="A381" s="53"/>
    </row>
    <row r="382" spans="1:1" ht="15.75">
      <c r="A382" s="53"/>
    </row>
    <row r="383" spans="1:1" ht="15.75">
      <c r="A383" s="53"/>
    </row>
    <row r="384" spans="1:1" ht="15.75">
      <c r="A384" s="53"/>
    </row>
    <row r="385" spans="1:1" ht="15.75">
      <c r="A385" s="53"/>
    </row>
    <row r="386" spans="1:1" ht="15.75">
      <c r="A386" s="53"/>
    </row>
    <row r="387" spans="1:1" ht="15.75">
      <c r="A387" s="53"/>
    </row>
    <row r="388" spans="1:1" ht="15.75">
      <c r="A388" s="53"/>
    </row>
    <row r="389" spans="1:1" ht="15.75">
      <c r="A389" s="53"/>
    </row>
    <row r="390" spans="1:1" ht="15.75">
      <c r="A390" s="53"/>
    </row>
    <row r="391" spans="1:1" ht="15.75">
      <c r="A391" s="53"/>
    </row>
    <row r="392" spans="1:1" ht="15.75">
      <c r="A392" s="53"/>
    </row>
    <row r="393" spans="1:1" ht="15.75">
      <c r="A393" s="53"/>
    </row>
    <row r="394" spans="1:1" ht="15.75">
      <c r="A394" s="53"/>
    </row>
    <row r="395" spans="1:1" ht="15.75">
      <c r="A395" s="53"/>
    </row>
    <row r="396" spans="1:1" ht="15.75">
      <c r="A396" s="53"/>
    </row>
    <row r="397" spans="1:1" ht="15.75">
      <c r="A397" s="53"/>
    </row>
    <row r="398" spans="1:1" ht="15.75">
      <c r="A398" s="53"/>
    </row>
    <row r="399" spans="1:1" ht="15.75">
      <c r="A399" s="53"/>
    </row>
    <row r="400" spans="1:1" ht="15.75">
      <c r="A400" s="53"/>
    </row>
    <row r="401" spans="1:1" ht="15.75">
      <c r="A401" s="53"/>
    </row>
    <row r="402" spans="1:1" ht="15.75">
      <c r="A402" s="53"/>
    </row>
    <row r="403" spans="1:1" ht="15.75">
      <c r="A403" s="53"/>
    </row>
    <row r="404" spans="1:1" ht="15.75">
      <c r="A404" s="53"/>
    </row>
    <row r="405" spans="1:1" ht="15.75">
      <c r="A405" s="53"/>
    </row>
    <row r="406" spans="1:1" ht="15.75">
      <c r="A406" s="53"/>
    </row>
    <row r="407" spans="1:1" ht="15.75">
      <c r="A407" s="53"/>
    </row>
    <row r="408" spans="1:1" ht="15.75">
      <c r="A408" s="53"/>
    </row>
    <row r="409" spans="1:1" ht="15.75">
      <c r="A409" s="53"/>
    </row>
    <row r="410" spans="1:1" ht="15.75">
      <c r="A410" s="53"/>
    </row>
    <row r="411" spans="1:1" ht="15.75">
      <c r="A411" s="53"/>
    </row>
    <row r="412" spans="1:1" ht="15.75">
      <c r="A412" s="53"/>
    </row>
    <row r="413" spans="1:1" ht="15.75">
      <c r="A413" s="53"/>
    </row>
    <row r="414" spans="1:1" ht="15.75">
      <c r="A414" s="53"/>
    </row>
    <row r="415" spans="1:1" ht="15.75">
      <c r="A415" s="53"/>
    </row>
    <row r="416" spans="1:1" ht="15.75">
      <c r="A416" s="53"/>
    </row>
    <row r="417" spans="1:1" ht="15.75">
      <c r="A417" s="53"/>
    </row>
    <row r="418" spans="1:1" ht="15.75">
      <c r="A418" s="53"/>
    </row>
    <row r="419" spans="1:1" ht="15.75">
      <c r="A419" s="53"/>
    </row>
    <row r="420" spans="1:1" ht="15.75">
      <c r="A420" s="53"/>
    </row>
    <row r="421" spans="1:1" ht="15.75">
      <c r="A421" s="53"/>
    </row>
    <row r="422" spans="1:1" ht="15.75">
      <c r="A422" s="53"/>
    </row>
    <row r="423" spans="1:1" ht="15.75">
      <c r="A423" s="53"/>
    </row>
    <row r="424" spans="1:1" ht="15.75">
      <c r="A424" s="53"/>
    </row>
    <row r="425" spans="1:1" ht="15.75">
      <c r="A425" s="53"/>
    </row>
    <row r="426" spans="1:1" ht="15.75">
      <c r="A426" s="53"/>
    </row>
    <row r="427" spans="1:1" ht="15.75">
      <c r="A427" s="53"/>
    </row>
    <row r="428" spans="1:1" ht="15.75">
      <c r="A428" s="53"/>
    </row>
    <row r="429" spans="1:1" ht="15.75">
      <c r="A429" s="53"/>
    </row>
    <row r="430" spans="1:1" ht="15.75">
      <c r="A430" s="53"/>
    </row>
    <row r="431" spans="1:1" ht="15.75">
      <c r="A431" s="53"/>
    </row>
    <row r="432" spans="1:1" ht="15.75">
      <c r="A432" s="53"/>
    </row>
    <row r="433" spans="1:1" ht="15.75">
      <c r="A433" s="53"/>
    </row>
    <row r="434" spans="1:1" ht="15.75">
      <c r="A434" s="53"/>
    </row>
    <row r="435" spans="1:1" ht="15.75">
      <c r="A435" s="53"/>
    </row>
    <row r="436" spans="1:1" ht="15.75">
      <c r="A436" s="53"/>
    </row>
    <row r="437" spans="1:1" ht="15.75">
      <c r="A437" s="53"/>
    </row>
    <row r="438" spans="1:1" ht="15.75">
      <c r="A438" s="53"/>
    </row>
    <row r="439" spans="1:1" ht="15.75">
      <c r="A439" s="53"/>
    </row>
    <row r="440" spans="1:1" ht="15.75">
      <c r="A440" s="53"/>
    </row>
    <row r="441" spans="1:1" ht="15.75">
      <c r="A441" s="53"/>
    </row>
    <row r="442" spans="1:1" ht="15.75">
      <c r="A442" s="53"/>
    </row>
    <row r="443" spans="1:1" ht="15.75">
      <c r="A443" s="53"/>
    </row>
    <row r="444" spans="1:1" ht="15.75">
      <c r="A444" s="53"/>
    </row>
    <row r="445" spans="1:1" ht="15.75">
      <c r="A445" s="53"/>
    </row>
    <row r="446" spans="1:1" ht="15.75">
      <c r="A446" s="53"/>
    </row>
    <row r="447" spans="1:1" ht="15.75">
      <c r="A447" s="53"/>
    </row>
    <row r="448" spans="1:1" ht="15.75">
      <c r="A448" s="53"/>
    </row>
    <row r="449" spans="1:1" ht="15.75">
      <c r="A449" s="53"/>
    </row>
    <row r="450" spans="1:1" ht="15.75">
      <c r="A450" s="53"/>
    </row>
    <row r="451" spans="1:1" ht="15.75">
      <c r="A451" s="53"/>
    </row>
    <row r="452" spans="1:1" ht="15.75">
      <c r="A452" s="53"/>
    </row>
    <row r="453" spans="1:1" ht="15.75">
      <c r="A453" s="53"/>
    </row>
    <row r="454" spans="1:1" ht="15.75">
      <c r="A454" s="53"/>
    </row>
    <row r="455" spans="1:1" ht="15.75">
      <c r="A455" s="53"/>
    </row>
    <row r="456" spans="1:1" ht="15.75">
      <c r="A456" s="53"/>
    </row>
    <row r="457" spans="1:1" ht="15.75">
      <c r="A457" s="53"/>
    </row>
    <row r="458" spans="1:1" ht="15.75">
      <c r="A458" s="53"/>
    </row>
    <row r="459" spans="1:1" ht="15.75">
      <c r="A459" s="53"/>
    </row>
    <row r="460" spans="1:1" ht="15.75">
      <c r="A460" s="53"/>
    </row>
    <row r="461" spans="1:1" ht="15.75">
      <c r="A461" s="53"/>
    </row>
    <row r="462" spans="1:1" ht="15.75">
      <c r="A462" s="53"/>
    </row>
    <row r="463" spans="1:1" ht="15.75">
      <c r="A463" s="53"/>
    </row>
    <row r="464" spans="1:1" ht="15.75">
      <c r="A464" s="53"/>
    </row>
    <row r="465" spans="1:1" ht="15.75">
      <c r="A465" s="53"/>
    </row>
    <row r="466" spans="1:1" ht="15.75">
      <c r="A466" s="53"/>
    </row>
    <row r="467" spans="1:1" ht="15.75">
      <c r="A467" s="53"/>
    </row>
    <row r="468" spans="1:1" ht="15.75">
      <c r="A468" s="53"/>
    </row>
    <row r="469" spans="1:1" ht="15.75">
      <c r="A469" s="53"/>
    </row>
    <row r="470" spans="1:1" ht="15.75">
      <c r="A470" s="53"/>
    </row>
    <row r="471" spans="1:1" ht="15.75">
      <c r="A471" s="53"/>
    </row>
    <row r="472" spans="1:1" ht="15.75">
      <c r="A472" s="53"/>
    </row>
    <row r="473" spans="1:1" ht="15.75">
      <c r="A473" s="53"/>
    </row>
    <row r="474" spans="1:1" ht="15.75">
      <c r="A474" s="53"/>
    </row>
    <row r="475" spans="1:1" ht="15.75">
      <c r="A475" s="53"/>
    </row>
    <row r="476" spans="1:1" ht="15.75">
      <c r="A476" s="53"/>
    </row>
    <row r="477" spans="1:1" ht="15.75">
      <c r="A477" s="53"/>
    </row>
    <row r="478" spans="1:1" ht="15.75">
      <c r="A478" s="53"/>
    </row>
    <row r="479" spans="1:1" ht="15.75">
      <c r="A479" s="53"/>
    </row>
    <row r="480" spans="1:1" ht="15.75">
      <c r="A480" s="53"/>
    </row>
    <row r="481" spans="1:1" ht="15.75">
      <c r="A481" s="53"/>
    </row>
    <row r="482" spans="1:1" ht="15.75">
      <c r="A482" s="53"/>
    </row>
    <row r="483" spans="1:1" ht="15.75">
      <c r="A483" s="53"/>
    </row>
    <row r="484" spans="1:1" ht="15.75">
      <c r="A484" s="53"/>
    </row>
    <row r="485" spans="1:1" ht="15.75">
      <c r="A485" s="53"/>
    </row>
    <row r="486" spans="1:1" ht="15.75">
      <c r="A486" s="53"/>
    </row>
    <row r="487" spans="1:1" ht="15.75">
      <c r="A487" s="53"/>
    </row>
    <row r="488" spans="1:1" ht="15.75">
      <c r="A488" s="53"/>
    </row>
    <row r="489" spans="1:1" ht="15.75">
      <c r="A489" s="53"/>
    </row>
    <row r="490" spans="1:1" ht="15.75">
      <c r="A490" s="53"/>
    </row>
    <row r="491" spans="1:1" ht="15.75">
      <c r="A491" s="53"/>
    </row>
    <row r="492" spans="1:1" ht="15.75">
      <c r="A492" s="53"/>
    </row>
    <row r="493" spans="1:1" ht="15.75">
      <c r="A493" s="53"/>
    </row>
    <row r="494" spans="1:1" ht="15.75">
      <c r="A494" s="53"/>
    </row>
    <row r="495" spans="1:1" ht="15.75">
      <c r="A495" s="53"/>
    </row>
    <row r="496" spans="1:1" ht="15.75">
      <c r="A496" s="53"/>
    </row>
    <row r="497" spans="1:1" ht="15.75">
      <c r="A497" s="53"/>
    </row>
    <row r="498" spans="1:1" ht="15.75">
      <c r="A498" s="53"/>
    </row>
  </sheetData>
  <mergeCells count="129">
    <mergeCell ref="H1:K1"/>
    <mergeCell ref="H2:K2"/>
    <mergeCell ref="H3:K3"/>
    <mergeCell ref="B4:K4"/>
    <mergeCell ref="A5:A6"/>
    <mergeCell ref="B5:B6"/>
    <mergeCell ref="C5:C6"/>
    <mergeCell ref="D5:D6"/>
    <mergeCell ref="E5:E6"/>
    <mergeCell ref="F5:I5"/>
    <mergeCell ref="J5:J6"/>
    <mergeCell ref="K5:K6"/>
    <mergeCell ref="B8:K8"/>
    <mergeCell ref="B9:K9"/>
    <mergeCell ref="A10:A20"/>
    <mergeCell ref="B10:B20"/>
    <mergeCell ref="C10:C20"/>
    <mergeCell ref="J10:J75"/>
    <mergeCell ref="K10:K75"/>
    <mergeCell ref="A21:A31"/>
    <mergeCell ref="B21:B31"/>
    <mergeCell ref="C21:C31"/>
    <mergeCell ref="A32:A42"/>
    <mergeCell ref="B32:B42"/>
    <mergeCell ref="C32:C42"/>
    <mergeCell ref="A43:A53"/>
    <mergeCell ref="B43:B53"/>
    <mergeCell ref="C43:C53"/>
    <mergeCell ref="A54:A64"/>
    <mergeCell ref="B54:B64"/>
    <mergeCell ref="C54:C64"/>
    <mergeCell ref="A65:A75"/>
    <mergeCell ref="B65:B75"/>
    <mergeCell ref="C65:C75"/>
    <mergeCell ref="B76:K76"/>
    <mergeCell ref="A77:A87"/>
    <mergeCell ref="B77:B87"/>
    <mergeCell ref="C77:C87"/>
    <mergeCell ref="K77:K142"/>
    <mergeCell ref="J82:J83"/>
    <mergeCell ref="A88:A98"/>
    <mergeCell ref="B88:B98"/>
    <mergeCell ref="C88:C98"/>
    <mergeCell ref="J88:J142"/>
    <mergeCell ref="A99:A109"/>
    <mergeCell ref="B99:B109"/>
    <mergeCell ref="C99:C109"/>
    <mergeCell ref="A110:A120"/>
    <mergeCell ref="B110:B120"/>
    <mergeCell ref="C110:C120"/>
    <mergeCell ref="A121:A131"/>
    <mergeCell ref="B121:B131"/>
    <mergeCell ref="C121:C131"/>
    <mergeCell ref="A132:A142"/>
    <mergeCell ref="B132:B142"/>
    <mergeCell ref="C132:C142"/>
    <mergeCell ref="A143:A153"/>
    <mergeCell ref="B143:B153"/>
    <mergeCell ref="C143:C153"/>
    <mergeCell ref="J143:J166"/>
    <mergeCell ref="K143:K219"/>
    <mergeCell ref="A154:A164"/>
    <mergeCell ref="B154:B164"/>
    <mergeCell ref="C154:C164"/>
    <mergeCell ref="A165:A175"/>
    <mergeCell ref="B165:B175"/>
    <mergeCell ref="C165:C175"/>
    <mergeCell ref="J168:J197"/>
    <mergeCell ref="A176:A186"/>
    <mergeCell ref="B176:B186"/>
    <mergeCell ref="C176:C186"/>
    <mergeCell ref="A187:A197"/>
    <mergeCell ref="B187:B197"/>
    <mergeCell ref="C187:C197"/>
    <mergeCell ref="A198:A208"/>
    <mergeCell ref="B198:B208"/>
    <mergeCell ref="C198:C208"/>
    <mergeCell ref="J198:J204"/>
    <mergeCell ref="A209:A219"/>
    <mergeCell ref="B209:B219"/>
    <mergeCell ref="C209:C219"/>
    <mergeCell ref="J209:J219"/>
    <mergeCell ref="A220:A230"/>
    <mergeCell ref="B220:B230"/>
    <mergeCell ref="C220:C230"/>
    <mergeCell ref="J220:J225"/>
    <mergeCell ref="K220:K274"/>
    <mergeCell ref="A231:A241"/>
    <mergeCell ref="B231:B241"/>
    <mergeCell ref="J231:J241"/>
    <mergeCell ref="A242:A252"/>
    <mergeCell ref="B242:B252"/>
    <mergeCell ref="J242:J248"/>
    <mergeCell ref="J251:J263"/>
    <mergeCell ref="A253:A263"/>
    <mergeCell ref="B253:B263"/>
    <mergeCell ref="A264:A274"/>
    <mergeCell ref="B264:B274"/>
    <mergeCell ref="A275:A285"/>
    <mergeCell ref="B275:B285"/>
    <mergeCell ref="J275:J285"/>
    <mergeCell ref="K275:K285"/>
    <mergeCell ref="A286:A296"/>
    <mergeCell ref="B286:B296"/>
    <mergeCell ref="J286:J296"/>
    <mergeCell ref="K286:K296"/>
    <mergeCell ref="A297:A307"/>
    <mergeCell ref="B297:B307"/>
    <mergeCell ref="C297:C307"/>
    <mergeCell ref="J297:J307"/>
    <mergeCell ref="K297:K329"/>
    <mergeCell ref="A308:A318"/>
    <mergeCell ref="B308:B318"/>
    <mergeCell ref="C308:C318"/>
    <mergeCell ref="J308:J318"/>
    <mergeCell ref="A319:A329"/>
    <mergeCell ref="B319:B329"/>
    <mergeCell ref="C319:C329"/>
    <mergeCell ref="J319:J329"/>
    <mergeCell ref="B353:K353"/>
    <mergeCell ref="A330:A340"/>
    <mergeCell ref="B330:B340"/>
    <mergeCell ref="J330:J340"/>
    <mergeCell ref="K330:K340"/>
    <mergeCell ref="A341:A351"/>
    <mergeCell ref="B341:B351"/>
    <mergeCell ref="C341:C351"/>
    <mergeCell ref="J341:J351"/>
    <mergeCell ref="K341:K351"/>
  </mergeCells>
  <printOptions horizontalCentered="1"/>
  <pageMargins left="1.1811023622047245" right="0.39370078740157483" top="0.78740157480314965" bottom="0.78740157480314965" header="0.31496062992125984" footer="0.51181102362204722"/>
  <pageSetup paperSize="9" scale="52" fitToHeight="0" orientation="portrait" horizontalDpi="300" verticalDpi="300" r:id="rId1"/>
  <headerFooter differentFirst="1">
    <oddHeader>&amp;C&amp;P</oddHeader>
  </headerFooter>
  <rowBreaks count="3" manualBreakCount="3">
    <brk id="109" max="16383" man="1"/>
    <brk id="252" max="16383" man="1"/>
    <brk id="3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Лист1!_ФильтрБазыДанных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Matyshova</dc:creator>
  <cp:lastModifiedBy>ДелПр2</cp:lastModifiedBy>
  <cp:revision>1</cp:revision>
  <cp:lastPrinted>2022-04-18T06:30:33Z</cp:lastPrinted>
  <dcterms:created xsi:type="dcterms:W3CDTF">2015-12-15T09:12:22Z</dcterms:created>
  <dcterms:modified xsi:type="dcterms:W3CDTF">2022-04-28T12:50:35Z</dcterms:modified>
  <dc:language>ru-RU</dc:language>
</cp:coreProperties>
</file>