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030" windowHeight="5565"/>
  </bookViews>
  <sheets>
    <sheet name="прил.1" sheetId="14" r:id="rId1"/>
    <sheet name="прил.2" sheetId="12" r:id="rId2"/>
    <sheet name="прил.3" sheetId="13" r:id="rId3"/>
  </sheets>
  <externalReferences>
    <externalReference r:id="rId4"/>
  </externalReferences>
  <definedNames>
    <definedName name="_xlnm.Print_Area" localSheetId="0">прил.1!$A$1:$P$57</definedName>
    <definedName name="_xlnm.Print_Area" localSheetId="2">прил.3!$A$1:$M$55</definedName>
  </definedNames>
  <calcPr calcId="125725"/>
</workbook>
</file>

<file path=xl/calcChain.xml><?xml version="1.0" encoding="utf-8"?>
<calcChain xmlns="http://schemas.openxmlformats.org/spreadsheetml/2006/main">
  <c r="F24" i="14"/>
  <c r="J24"/>
  <c r="K24"/>
  <c r="L24"/>
  <c r="M24"/>
  <c r="N24"/>
  <c r="I24"/>
  <c r="F27" i="12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O54" i="14" l="1"/>
  <c r="O53"/>
  <c r="O52"/>
  <c r="O51"/>
  <c r="O50"/>
  <c r="O49"/>
  <c r="O48"/>
  <c r="O46"/>
  <c r="O45"/>
  <c r="O44"/>
  <c r="A15"/>
  <c r="A13"/>
  <c r="F22" i="13"/>
  <c r="D27" i="12"/>
  <c r="D52" i="13"/>
  <c r="O24" i="14" l="1"/>
  <c r="E57" i="12"/>
  <c r="E56"/>
  <c r="E55"/>
  <c r="E54"/>
  <c r="E53"/>
  <c r="E52"/>
  <c r="E51"/>
  <c r="E50"/>
  <c r="E49"/>
  <c r="E48"/>
  <c r="E47"/>
  <c r="E46"/>
  <c r="E22" i="13"/>
  <c r="G22"/>
  <c r="I22"/>
  <c r="J22"/>
  <c r="K22"/>
  <c r="L22"/>
  <c r="D22"/>
  <c r="M43"/>
  <c r="N43"/>
  <c r="E27" i="12" l="1"/>
</calcChain>
</file>

<file path=xl/sharedStrings.xml><?xml version="1.0" encoding="utf-8"?>
<sst xmlns="http://schemas.openxmlformats.org/spreadsheetml/2006/main" count="478" uniqueCount="129">
  <si>
    <t>№ п/п</t>
  </si>
  <si>
    <t>Общая площадь МКД</t>
  </si>
  <si>
    <t>кв. м</t>
  </si>
  <si>
    <t>чел.</t>
  </si>
  <si>
    <t>руб.</t>
  </si>
  <si>
    <t>ремонт внутридомовых инженерных систем</t>
  </si>
  <si>
    <t>ремонт крыши</t>
  </si>
  <si>
    <t>ремонт подвальных помещений</t>
  </si>
  <si>
    <t>ремонт фундамента</t>
  </si>
  <si>
    <t>ед.</t>
  </si>
  <si>
    <t>Количество</t>
  </si>
  <si>
    <t>квартир</t>
  </si>
  <si>
    <t xml:space="preserve">Краснодарского края </t>
  </si>
  <si>
    <t>заимствованные средства</t>
  </si>
  <si>
    <t>СПИСОК МНОГОКВАРТИРНЫХ ДОМОВ,</t>
  </si>
  <si>
    <t xml:space="preserve">СПИСОК МНОГОКВАРТИРНЫХ ДОМОВ, </t>
  </si>
  <si>
    <t xml:space="preserve">                                                                                 (наименование городского округа или муниципального района / Краснодарского края)</t>
  </si>
  <si>
    <t>Адрес МКД (с указанием населенного пункта)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</si>
  <si>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</si>
  <si>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</si>
  <si>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</si>
  <si>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</si>
  <si>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</si>
  <si>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</si>
  <si>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планируемая</t>
  </si>
  <si>
    <t>всего (сумма показателей граф 10 - 15)</t>
  </si>
  <si>
    <t>в том числе</t>
  </si>
  <si>
    <t>средства фонда капитального ремонта МКД</t>
  </si>
  <si>
    <t>в том числе средства финансовой поддержки</t>
  </si>
  <si>
    <t>прогнозируемый объем поступления взносов на капитальный ремонт в 2021 году</t>
  </si>
  <si>
    <t>РФ</t>
  </si>
  <si>
    <t xml:space="preserve">муниципальной </t>
  </si>
  <si>
    <t>РО/СС</t>
  </si>
  <si>
    <t>х</t>
  </si>
  <si>
    <t xml:space="preserve"> расположенных на территории муниципального образования Кавказский район</t>
  </si>
  <si>
    <t>Всего по муниципальному образованию Кавказский район</t>
  </si>
  <si>
    <t>Кавказский район, г. Кропоткин, ул. Бульварная, д. 24</t>
  </si>
  <si>
    <t>Кавказский район, г. Кропоткин, ул. Пригородная, д. 2</t>
  </si>
  <si>
    <t>Кавказский район, г. Кропоткин, ул. Морозова, д. 45</t>
  </si>
  <si>
    <t>Кавказский район, г. Кропоткин, ул. Красная, д. 108</t>
  </si>
  <si>
    <t>Кавказский район, г. Кропоткин, ул. Коммунистическая, д. 71</t>
  </si>
  <si>
    <t>Кавказский район, г. Кропоткин, ул. Пушкина, д. 148, корп. А</t>
  </si>
  <si>
    <t>Кавказский район, г. Кропоткин, ул. Красноармейская, д. 97, корп. Б</t>
  </si>
  <si>
    <t>Кавказский район, г. Кропоткин, ул. Базарная, д. 23, корп. А</t>
  </si>
  <si>
    <t>Кавказский район, г. Кропоткин, ул. Базарная, д. 23, корп. Б</t>
  </si>
  <si>
    <t>Кавказский район, г. Кропоткин, ул. Красная, д. 45</t>
  </si>
  <si>
    <t>Кавказский район, г. Кропоткин, ул. Ленина, д. 252</t>
  </si>
  <si>
    <t>Кавказский район, ст-ца Кавказская, ул. 60 лет СССР, д. 2</t>
  </si>
  <si>
    <t>Кавказский район, ст-ца Кавказская, ул. 60 лет СССР, д. 6</t>
  </si>
  <si>
    <t>Кавказский район, ст-ца Кавказская, ул. Ленина, д. 219</t>
  </si>
  <si>
    <t>Кавказский район, г. Кропоткин, ул. Пушкина, д. 45, корп. А</t>
  </si>
  <si>
    <t>Кавказский район, г. Кропоткин, ул. Красная, д. 268</t>
  </si>
  <si>
    <t>Кавказский район, ст-ца Казанская, ул. Желябова, д. 168</t>
  </si>
  <si>
    <t>Кавказский район, г. Кропоткин, микрорайон 1-й, д. 8</t>
  </si>
  <si>
    <t/>
  </si>
  <si>
    <t xml:space="preserve"> </t>
  </si>
  <si>
    <t xml:space="preserve">   </t>
  </si>
  <si>
    <t>в отношении которых в этапе 2022 года планового периода 2020-2022 годов подлежат выполнению работы по капитальному ремонту общего имущества,</t>
  </si>
  <si>
    <t>предусмотренные частью 1 статьи 166 ЖК РФ</t>
  </si>
  <si>
    <t>Виды работ по капитальному ремонту общего имущества в МКД, предусмотренные частью 1 статьи 166 ЖК РФ</t>
  </si>
  <si>
    <t>ремонт, замена, модернизация лифтов</t>
  </si>
  <si>
    <t>ремонт лифтовых шахт</t>
  </si>
  <si>
    <t>ремонт машинных и блочных помещений</t>
  </si>
  <si>
    <t xml:space="preserve">ремонт фасада </t>
  </si>
  <si>
    <t>код дома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</si>
  <si>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</si>
  <si>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</si>
  <si>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</si>
  <si>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</si>
  <si>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</si>
  <si>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</si>
  <si>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</si>
  <si>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пог.м.</t>
  </si>
  <si>
    <t>система электроснабжения</t>
  </si>
  <si>
    <t>система теплоснабжения</t>
  </si>
  <si>
    <t>система газоснабжения</t>
  </si>
  <si>
    <t>система холодного водоснабжения</t>
  </si>
  <si>
    <t>система горячего водоснабжения</t>
  </si>
  <si>
    <t>система водоотведения</t>
  </si>
  <si>
    <t>лифтовое оборудование</t>
  </si>
  <si>
    <t>крыша</t>
  </si>
  <si>
    <t>подвал</t>
  </si>
  <si>
    <t>фасад</t>
  </si>
  <si>
    <t>фундамент</t>
  </si>
  <si>
    <t>Стоимость капитального ремонта общего имущества в МКД, всего (сумма показателей граф 4 – 9, 11, 13, 15, 17, 19, 22,24)</t>
  </si>
  <si>
    <t>Виды услуг и работ по капитальному ремонту общего имущества в МКД,  предусмотренные пунктами 2 - 4   части 1 статьи 26 Закона Краснодарского края  от 1 июля 2013 года № 2735-КЗ «Об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края»</t>
  </si>
  <si>
    <t>оценка технического состояния МКД, составление  дефектных ведомостей, ведомостей             объемов работ</t>
  </si>
  <si>
    <t xml:space="preserve">разработка проектной документации на выполнение капитального ремонта </t>
  </si>
  <si>
    <t xml:space="preserve">проведение государственной экспертизы проектной документации на выполнение капитального ремонта </t>
  </si>
  <si>
    <t xml:space="preserve">составление сметной документации на выполнение капитального ремонта </t>
  </si>
  <si>
    <t xml:space="preserve">проведение проверки достоверности определения сметной стоимости капитального ремонта </t>
  </si>
  <si>
    <t>оценка соответствия лифтов требованиям Технического регламента</t>
  </si>
  <si>
    <t xml:space="preserve">осуществление строительного контроля за выполнением капитального ремонта </t>
  </si>
  <si>
    <t xml:space="preserve">руб. </t>
  </si>
  <si>
    <t>Стоимость капитального ремонта общего имущества в МКД, всего (сумма показателей граф 4 - 11)</t>
  </si>
  <si>
    <t>капитальный ремонт или замена признанных непригодными для эксплуатации автоматической установки пожарной сигнализации в местах общего пользования и системы противодымной защиты (дымоудаления)</t>
  </si>
  <si>
    <t>Кавказский район, 
ст.Темижбекская, 
ул.Расшеватская, д.90</t>
  </si>
  <si>
    <t>Кавказский район, 
ст.Темижбекская, 
ул.Расшеватская, д.75</t>
  </si>
  <si>
    <t>Кавказский район, 
ст.Темижбекская, 
ул.Расшеватская, д.96</t>
  </si>
  <si>
    <t>Кавказский район, 
г. Кропоткин, 
ул.Коммунистическая, д.6</t>
  </si>
  <si>
    <t>Кавказский район, 
г. Кропоткин, 
ул.микрорайон 1, д.9</t>
  </si>
  <si>
    <t>Кавказский район, 
ст.Темижбекская, 
ул.Расшеватская, д.98</t>
  </si>
  <si>
    <t>Кавказский район, 
ст.Темижбекская, 
ул.Расшеватская, д.94</t>
  </si>
  <si>
    <t>Кавказский район, 
ст.Кавказская, 
ул.Ленина, д.217</t>
  </si>
  <si>
    <t>Кавказский район, 
г. Кропоткин, 
ул.Баумана, д.33</t>
  </si>
  <si>
    <t>Кавказский район, 
г. Кропоткин, 
ул.Краснодарская, д.80,корп.А</t>
  </si>
  <si>
    <t>Кавказский район, 
ст.Кавказская, 
ул.Чапаева, д.12</t>
  </si>
  <si>
    <t>Кавказский район, 
г. Кропоткин, 
ул.Светлая, д1</t>
  </si>
  <si>
    <t>II.2023</t>
  </si>
  <si>
    <t>М.Н.Козлова</t>
  </si>
  <si>
    <t>адрес МКД (с указанием населенного пункта)</t>
  </si>
  <si>
    <t>РО</t>
  </si>
  <si>
    <t>Приложение 3</t>
  </si>
  <si>
    <t>"Приложение 3</t>
  </si>
  <si>
    <t>УТВЕРЖДЕН</t>
  </si>
  <si>
    <t>(в редакции постановления администрации муниципального образования Кавказский район</t>
  </si>
  <si>
    <t>к постановлению администрации муниципального образования Кавказский район</t>
  </si>
  <si>
    <t>постановлением администрации муниципального образования Кавказский район</t>
  </si>
  <si>
    <t>от 01.09.2021 № 1351</t>
  </si>
  <si>
    <r>
      <t>в отношении которых в этапе 2022 года планового периода 2020-2022 годов подлежат  выполнению услуги и работы по капитальному ремонту общего имущества, предусмотренные частью 1</t>
    </r>
    <r>
      <rPr>
        <vertAlign val="superscript"/>
        <sz val="14"/>
        <color theme="1"/>
        <rFont val="Times New Roman"/>
        <family val="1"/>
        <charset val="204"/>
      </rPr>
      <t>1</t>
    </r>
    <r>
      <rPr>
        <sz val="14"/>
        <color theme="1"/>
        <rFont val="Times New Roman"/>
        <family val="1"/>
        <charset val="204"/>
      </rPr>
      <t xml:space="preserve"> статьи 26 Закона Краснодарского края от 1 июля 2013 г. № 2735-КЗ "Об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края"</t>
    </r>
  </si>
  <si>
    <t>Заместитель главы муниципального образования Кавказский район</t>
  </si>
  <si>
    <t>Приложение 2</t>
  </si>
  <si>
    <t>"Приложение 2</t>
  </si>
  <si>
    <t>Заместитиель главы муниципального образования Кавказский район</t>
  </si>
  <si>
    <t>М.Н. Козлова</t>
  </si>
  <si>
    <t>Приложение 1</t>
  </si>
  <si>
    <t>"Приложение 1</t>
  </si>
  <si>
    <t>от 22.10.2021 № 1613</t>
  </si>
  <si>
    <t>от 22.10.2021 № 1613)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</si>
</sst>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_(* #,##0.00_);_(* \(#,##0.00\);_(* &quot;-&quot;??_);_(@_)"/>
    <numFmt numFmtId="166" formatCode="#,##0.00_ ;\-#,##0.00\ "/>
    <numFmt numFmtId="167" formatCode="0.0"/>
    <numFmt numFmtId="168" formatCode="_-* #,##0\ _₽_-;\-* #,##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vertAlign val="superscript"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1" applyAlignment="1" applyProtection="1">
      <alignment wrapText="1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4" fontId="5" fillId="0" borderId="0" xfId="1" applyNumberFormat="1" applyFont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5" fillId="0" borderId="0" xfId="1" applyFont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wrapText="1"/>
      <protection hidden="1"/>
    </xf>
    <xf numFmtId="0" fontId="8" fillId="0" borderId="0" xfId="1" applyFont="1" applyAlignment="1" applyProtection="1">
      <alignment wrapText="1"/>
      <protection hidden="1"/>
    </xf>
    <xf numFmtId="0" fontId="1" fillId="0" borderId="0" xfId="1" applyFont="1" applyAlignment="1" applyProtection="1">
      <alignment wrapText="1"/>
      <protection hidden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7" xfId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>
      <alignment horizontal="center" vertical="center" wrapText="1"/>
    </xf>
    <xf numFmtId="0" fontId="7" fillId="0" borderId="3" xfId="1" applyFont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>
      <alignment horizontal="center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Border="1" applyAlignment="1" applyProtection="1">
      <alignment horizontal="center" vertical="center" wrapText="1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7" fillId="0" borderId="0" xfId="1" applyFont="1" applyBorder="1" applyAlignment="1" applyProtection="1">
      <alignment horizontal="left" vertical="center" wrapText="1"/>
      <protection hidden="1"/>
    </xf>
    <xf numFmtId="4" fontId="7" fillId="0" borderId="0" xfId="1" applyNumberFormat="1" applyFont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164" fontId="11" fillId="0" borderId="1" xfId="7" applyFont="1" applyFill="1" applyBorder="1" applyAlignment="1">
      <alignment horizontal="left" vertical="center" wrapText="1"/>
    </xf>
    <xf numFmtId="164" fontId="10" fillId="0" borderId="1" xfId="7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0" fillId="0" borderId="1" xfId="7" applyNumberFormat="1" applyFont="1" applyFill="1" applyBorder="1" applyAlignment="1">
      <alignment horizontal="center" vertical="center" wrapText="1"/>
    </xf>
    <xf numFmtId="49" fontId="10" fillId="0" borderId="1" xfId="7" applyNumberFormat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 applyProtection="1">
      <alignment horizontal="center" vertical="center" wrapText="1"/>
      <protection hidden="1"/>
    </xf>
    <xf numFmtId="167" fontId="10" fillId="0" borderId="1" xfId="7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0" fontId="10" fillId="0" borderId="1" xfId="7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 applyProtection="1">
      <alignment wrapText="1"/>
      <protection hidden="1"/>
    </xf>
    <xf numFmtId="1" fontId="7" fillId="0" borderId="0" xfId="1" applyNumberFormat="1" applyFont="1" applyAlignment="1" applyProtection="1">
      <alignment wrapText="1"/>
      <protection hidden="1"/>
    </xf>
    <xf numFmtId="0" fontId="7" fillId="0" borderId="1" xfId="1" applyFont="1" applyBorder="1" applyAlignment="1" applyProtection="1">
      <alignment horizontal="center" vertical="center" textRotation="90" wrapText="1"/>
      <protection hidden="1"/>
    </xf>
    <xf numFmtId="3" fontId="7" fillId="0" borderId="0" xfId="1" applyNumberFormat="1" applyFont="1" applyBorder="1" applyAlignment="1" applyProtection="1">
      <alignment horizontal="center" vertical="center" wrapText="1"/>
      <protection hidden="1"/>
    </xf>
    <xf numFmtId="165" fontId="7" fillId="0" borderId="0" xfId="1" applyNumberFormat="1" applyFont="1" applyBorder="1" applyAlignment="1" applyProtection="1">
      <alignment horizontal="left" vertical="center" wrapText="1"/>
      <protection hidden="1"/>
    </xf>
    <xf numFmtId="1" fontId="7" fillId="0" borderId="0" xfId="1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5" fontId="7" fillId="0" borderId="1" xfId="1" applyNumberFormat="1" applyFont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4" fontId="10" fillId="0" borderId="1" xfId="5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 applyProtection="1">
      <alignment vertical="center" wrapText="1"/>
      <protection hidden="1"/>
    </xf>
    <xf numFmtId="4" fontId="10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/>
    <xf numFmtId="0" fontId="13" fillId="0" borderId="0" xfId="1" applyFont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alignment wrapText="1"/>
      <protection hidden="1"/>
    </xf>
    <xf numFmtId="1" fontId="12" fillId="0" borderId="0" xfId="1" applyNumberFormat="1" applyFont="1" applyAlignment="1" applyProtection="1">
      <alignment wrapText="1"/>
      <protection hidden="1"/>
    </xf>
    <xf numFmtId="0" fontId="14" fillId="0" borderId="1" xfId="1" applyFont="1" applyBorder="1" applyAlignment="1" applyProtection="1">
      <alignment vertical="top" wrapText="1"/>
      <protection hidden="1"/>
    </xf>
    <xf numFmtId="1" fontId="14" fillId="0" borderId="1" xfId="1" applyNumberFormat="1" applyFont="1" applyBorder="1" applyAlignment="1" applyProtection="1">
      <alignment horizontal="center" vertical="center" wrapText="1"/>
      <protection hidden="1"/>
    </xf>
    <xf numFmtId="4" fontId="14" fillId="0" borderId="1" xfId="1" applyNumberFormat="1" applyFont="1" applyBorder="1" applyAlignment="1" applyProtection="1">
      <alignment horizontal="center" vertical="center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3" fontId="14" fillId="0" borderId="0" xfId="1" applyNumberFormat="1" applyFont="1" applyBorder="1" applyAlignment="1" applyProtection="1">
      <alignment horizontal="center" vertical="center" wrapText="1"/>
      <protection hidden="1"/>
    </xf>
    <xf numFmtId="165" fontId="14" fillId="0" borderId="0" xfId="1" applyNumberFormat="1" applyFont="1" applyBorder="1" applyAlignment="1" applyProtection="1">
      <alignment horizontal="left" vertical="center" wrapText="1"/>
      <protection hidden="1"/>
    </xf>
    <xf numFmtId="4" fontId="14" fillId="0" borderId="0" xfId="1" applyNumberFormat="1" applyFont="1" applyBorder="1" applyAlignment="1" applyProtection="1">
      <alignment horizontal="center" vertical="center" wrapText="1"/>
      <protection hidden="1"/>
    </xf>
    <xf numFmtId="1" fontId="14" fillId="0" borderId="0" xfId="1" applyNumberFormat="1" applyFont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/>
    </xf>
    <xf numFmtId="164" fontId="14" fillId="0" borderId="1" xfId="7" applyFont="1" applyFill="1" applyBorder="1" applyAlignment="1">
      <alignment horizontal="left" vertical="center" wrapText="1"/>
    </xf>
    <xf numFmtId="164" fontId="14" fillId="0" borderId="1" xfId="7" applyFont="1" applyFill="1" applyBorder="1" applyAlignment="1">
      <alignment horizontal="center" vertical="center" wrapText="1"/>
    </xf>
    <xf numFmtId="166" fontId="14" fillId="0" borderId="1" xfId="7" applyNumberFormat="1" applyFont="1" applyFill="1" applyBorder="1" applyAlignment="1">
      <alignment horizontal="center" vertical="center" wrapText="1"/>
    </xf>
    <xf numFmtId="2" fontId="14" fillId="0" borderId="1" xfId="7" applyNumberFormat="1" applyFont="1" applyFill="1" applyBorder="1" applyAlignment="1">
      <alignment horizontal="center" vertical="center" wrapText="1"/>
    </xf>
    <xf numFmtId="1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1" xfId="7" applyNumberFormat="1" applyFont="1" applyFill="1" applyBorder="1" applyAlignment="1">
      <alignment horizontal="center" vertical="center" wrapText="1"/>
    </xf>
    <xf numFmtId="164" fontId="14" fillId="3" borderId="1" xfId="7" applyFont="1" applyFill="1" applyBorder="1" applyAlignment="1">
      <alignment horizontal="left" vertical="center" wrapText="1"/>
    </xf>
    <xf numFmtId="168" fontId="14" fillId="0" borderId="1" xfId="0" applyNumberFormat="1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" fontId="12" fillId="0" borderId="0" xfId="1" applyNumberFormat="1" applyFont="1" applyBorder="1" applyAlignment="1" applyProtection="1">
      <alignment horizontal="center" vertical="center" wrapText="1"/>
      <protection hidden="1"/>
    </xf>
    <xf numFmtId="4" fontId="12" fillId="0" borderId="0" xfId="1" applyNumberFormat="1" applyFont="1" applyBorder="1" applyAlignment="1" applyProtection="1">
      <alignment horizontal="center" vertical="center" wrapText="1"/>
      <protection hidden="1"/>
    </xf>
    <xf numFmtId="0" fontId="14" fillId="0" borderId="1" xfId="1" applyFont="1" applyBorder="1" applyAlignment="1" applyProtection="1">
      <alignment horizontal="center" vertical="center" textRotation="90" wrapText="1"/>
      <protection hidden="1"/>
    </xf>
    <xf numFmtId="0" fontId="14" fillId="0" borderId="7" xfId="1" applyFont="1" applyBorder="1" applyAlignment="1" applyProtection="1">
      <alignment horizontal="center" vertical="center" wrapText="1"/>
      <protection hidden="1"/>
    </xf>
    <xf numFmtId="0" fontId="14" fillId="0" borderId="6" xfId="1" applyFont="1" applyBorder="1" applyAlignment="1" applyProtection="1">
      <alignment horizontal="center" vertical="center" wrapText="1"/>
      <protection hidden="1"/>
    </xf>
    <xf numFmtId="0" fontId="14" fillId="0" borderId="3" xfId="1" applyFont="1" applyBorder="1" applyAlignment="1" applyProtection="1">
      <alignment horizontal="center" vertical="center" wrapText="1"/>
      <protection hidden="1"/>
    </xf>
    <xf numFmtId="0" fontId="14" fillId="0" borderId="1" xfId="1" applyFont="1" applyBorder="1" applyAlignment="1" applyProtection="1">
      <alignment horizontal="center" vertical="center" wrapText="1"/>
      <protection hidden="1"/>
    </xf>
    <xf numFmtId="0" fontId="15" fillId="0" borderId="0" xfId="1" applyFont="1" applyAlignment="1" applyProtection="1">
      <alignment horizontal="left" wrapText="1"/>
      <protection hidden="1"/>
    </xf>
    <xf numFmtId="0" fontId="11" fillId="0" borderId="0" xfId="1" applyFont="1" applyAlignment="1" applyProtection="1">
      <alignment wrapText="1"/>
      <protection hidden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textRotation="90" wrapText="1"/>
      <protection hidden="1"/>
    </xf>
    <xf numFmtId="0" fontId="7" fillId="0" borderId="7" xfId="1" applyFont="1" applyBorder="1" applyAlignment="1" applyProtection="1">
      <alignment horizontal="center" vertical="center" textRotation="90" wrapText="1"/>
      <protection hidden="1"/>
    </xf>
    <xf numFmtId="0" fontId="7" fillId="0" borderId="3" xfId="1" applyFont="1" applyBorder="1" applyAlignment="1" applyProtection="1">
      <alignment horizontal="center" vertical="center" textRotation="90" wrapText="1"/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7" fillId="0" borderId="7" xfId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 applyProtection="1">
      <alignment horizontal="center" vertical="center" wrapText="1"/>
      <protection hidden="1"/>
    </xf>
    <xf numFmtId="0" fontId="7" fillId="0" borderId="3" xfId="1" applyFont="1" applyBorder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alignment horizontal="center" vertical="center" wrapText="1"/>
      <protection hidden="1"/>
    </xf>
    <xf numFmtId="0" fontId="15" fillId="0" borderId="0" xfId="1" applyFont="1" applyAlignment="1" applyProtection="1">
      <alignment horizontal="left" wrapText="1"/>
      <protection hidden="1"/>
    </xf>
    <xf numFmtId="165" fontId="12" fillId="0" borderId="0" xfId="1" applyNumberFormat="1" applyFont="1" applyBorder="1" applyAlignment="1" applyProtection="1">
      <alignment horizontal="left" vertical="center" wrapText="1"/>
      <protection hidden="1"/>
    </xf>
    <xf numFmtId="4" fontId="12" fillId="0" borderId="0" xfId="1" applyNumberFormat="1" applyFont="1" applyBorder="1" applyAlignment="1" applyProtection="1">
      <alignment horizontal="center" vertical="center" wrapText="1"/>
      <protection hidden="1"/>
    </xf>
    <xf numFmtId="0" fontId="14" fillId="0" borderId="1" xfId="1" applyFont="1" applyBorder="1" applyAlignment="1" applyProtection="1">
      <alignment horizontal="center" vertical="center" textRotation="90" wrapText="1"/>
      <protection hidden="1"/>
    </xf>
    <xf numFmtId="0" fontId="14" fillId="0" borderId="1" xfId="1" applyFont="1" applyBorder="1" applyAlignment="1" applyProtection="1">
      <alignment vertical="center" wrapText="1"/>
      <protection hidden="1"/>
    </xf>
    <xf numFmtId="0" fontId="14" fillId="0" borderId="7" xfId="1" applyFont="1" applyBorder="1" applyAlignment="1" applyProtection="1">
      <alignment horizontal="center" vertical="center" wrapText="1"/>
      <protection hidden="1"/>
    </xf>
    <xf numFmtId="0" fontId="14" fillId="0" borderId="6" xfId="1" applyFont="1" applyBorder="1" applyAlignment="1" applyProtection="1">
      <alignment horizontal="center" vertical="center" wrapText="1"/>
      <protection hidden="1"/>
    </xf>
    <xf numFmtId="0" fontId="14" fillId="0" borderId="3" xfId="1" applyFont="1" applyBorder="1" applyAlignment="1" applyProtection="1">
      <alignment horizontal="center" vertical="center" wrapText="1"/>
      <protection hidden="1"/>
    </xf>
    <xf numFmtId="0" fontId="14" fillId="0" borderId="1" xfId="1" applyFont="1" applyBorder="1" applyAlignment="1" applyProtection="1">
      <alignment horizontal="center" vertical="center" wrapText="1"/>
      <protection hidden="1"/>
    </xf>
    <xf numFmtId="0" fontId="14" fillId="0" borderId="8" xfId="1" applyFont="1" applyBorder="1" applyAlignment="1" applyProtection="1">
      <alignment horizontal="center" vertical="center" wrapText="1"/>
      <protection hidden="1"/>
    </xf>
    <xf numFmtId="0" fontId="14" fillId="0" borderId="10" xfId="1" applyFont="1" applyBorder="1" applyAlignment="1" applyProtection="1">
      <alignment horizontal="center" vertical="center" wrapText="1"/>
      <protection hidden="1"/>
    </xf>
    <xf numFmtId="0" fontId="14" fillId="0" borderId="9" xfId="1" applyFont="1" applyBorder="1" applyAlignment="1" applyProtection="1">
      <alignment horizontal="center" vertical="center" wrapText="1"/>
      <protection hidden="1"/>
    </xf>
    <xf numFmtId="0" fontId="14" fillId="0" borderId="4" xfId="1" applyFont="1" applyBorder="1" applyAlignment="1" applyProtection="1">
      <alignment horizontal="center" vertical="center" wrapText="1"/>
      <protection hidden="1"/>
    </xf>
    <xf numFmtId="0" fontId="14" fillId="0" borderId="2" xfId="1" applyFont="1" applyBorder="1" applyAlignment="1" applyProtection="1">
      <alignment horizontal="center" vertical="center" wrapText="1"/>
      <protection hidden="1"/>
    </xf>
    <xf numFmtId="0" fontId="14" fillId="0" borderId="5" xfId="1" applyFont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left" wrapText="1"/>
      <protection hidden="1"/>
    </xf>
    <xf numFmtId="0" fontId="7" fillId="0" borderId="0" xfId="1" applyFont="1" applyAlignment="1" applyProtection="1">
      <alignment horizontal="left" vertical="top" wrapText="1"/>
      <protection hidden="1"/>
    </xf>
    <xf numFmtId="0" fontId="0" fillId="0" borderId="0" xfId="1" applyFont="1" applyAlignment="1" applyProtection="1">
      <alignment horizontal="left" wrapText="1"/>
      <protection hidden="1"/>
    </xf>
    <xf numFmtId="0" fontId="1" fillId="0" borderId="0" xfId="1" applyAlignment="1" applyProtection="1">
      <alignment horizontal="left" wrapText="1"/>
      <protection hidden="1"/>
    </xf>
    <xf numFmtId="0" fontId="6" fillId="0" borderId="0" xfId="1" applyFont="1" applyAlignment="1" applyProtection="1">
      <alignment horizontal="left" wrapText="1"/>
      <protection hidden="1"/>
    </xf>
    <xf numFmtId="0" fontId="8" fillId="0" borderId="0" xfId="1" applyFont="1" applyAlignment="1" applyProtection="1">
      <alignment horizontal="left" wrapText="1"/>
      <protection hidden="1"/>
    </xf>
    <xf numFmtId="4" fontId="7" fillId="0" borderId="0" xfId="1" applyNumberFormat="1" applyFont="1" applyBorder="1" applyAlignment="1" applyProtection="1">
      <alignment horizontal="right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7" fillId="0" borderId="0" xfId="1" applyFont="1" applyBorder="1" applyAlignment="1" applyProtection="1">
      <alignment horizontal="left" vertical="center" wrapText="1"/>
      <protection hidden="1"/>
    </xf>
  </cellXfs>
  <cellStyles count="8">
    <cellStyle name="Обычный" xfId="0" builtinId="0"/>
    <cellStyle name="Обычный 2" xfId="2"/>
    <cellStyle name="Обычный 3" xfId="1"/>
    <cellStyle name="Обычный 4" xfId="3"/>
    <cellStyle name="Процентный 2" xfId="4"/>
    <cellStyle name="Финансовый" xfId="7" builtinId="3"/>
    <cellStyle name="Финансовый 2" xfId="5"/>
    <cellStyle name="Финансовый 3" xfId="6"/>
  </cellStyles>
  <dxfs count="26"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LAdmin/AppData/Local/Microsoft/Windows/INetCache/IE/OF6VNB13/&#1050;&#1072;&#1074;&#1082;&#1072;&#1079;&#1089;&#1082;&#1080;&#1081;%20&#1088;&#1072;&#1081;&#1086;&#1085;%20&#1086;&#1090;&#1095;&#1077;&#1090;%202022-1%20&#8212;%20&#1082;&#1086;&#1087;&#1080;&#1103;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миты по МО"/>
      <sheetName val="инструкция"/>
      <sheetName val="ОТЧЕТ"/>
      <sheetName val="контроль изменения данных"/>
      <sheetName val="подстановки"/>
      <sheetName val="предельные стоимости работ"/>
      <sheetName val="Плановый список"/>
      <sheetName val="промежуточный список"/>
      <sheetName val="прил 1 (КПКР)"/>
      <sheetName val="прил 2 (КПКР)"/>
      <sheetName val="прил 3 (КПКР)"/>
      <sheetName val="прил 4 (КПКР)"/>
      <sheetName val="показатели формирова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">
          <cell r="A5" t="str">
            <v>муниципального образования Кавказский район</v>
          </cell>
        </row>
        <row r="7">
          <cell r="A7" t="str">
            <v>общее имущество в которых подлежит капитальному ремонту в этапе 2022 года планового периода 2020-2022 годов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view="pageBreakPreview" topLeftCell="C1" zoomScale="120" zoomScaleNormal="130" zoomScaleSheetLayoutView="120" workbookViewId="0">
      <selection activeCell="J10" sqref="J10"/>
    </sheetView>
  </sheetViews>
  <sheetFormatPr defaultRowHeight="15"/>
  <cols>
    <col min="1" max="1" width="5.140625" customWidth="1"/>
    <col min="2" max="2" width="39.7109375" customWidth="1"/>
    <col min="3" max="3" width="4.85546875" customWidth="1"/>
    <col min="4" max="4" width="5.7109375" customWidth="1"/>
    <col min="5" max="5" width="8.5703125" customWidth="1"/>
    <col min="6" max="6" width="11.5703125" customWidth="1"/>
    <col min="7" max="7" width="10.85546875" customWidth="1"/>
    <col min="8" max="8" width="7.140625" customWidth="1"/>
    <col min="9" max="9" width="18.28515625" customWidth="1"/>
    <col min="10" max="10" width="17.5703125" customWidth="1"/>
    <col min="11" max="11" width="5.85546875" customWidth="1"/>
    <col min="12" max="12" width="6" customWidth="1"/>
    <col min="13" max="13" width="9.85546875" customWidth="1"/>
    <col min="14" max="14" width="20" customWidth="1"/>
    <col min="15" max="15" width="21.42578125" customWidth="1"/>
    <col min="16" max="16" width="9.7109375" customWidth="1"/>
  </cols>
  <sheetData>
    <row r="1" spans="1:16" ht="18.75">
      <c r="M1" s="90" t="s">
        <v>125</v>
      </c>
      <c r="N1" s="90"/>
      <c r="O1" s="90"/>
      <c r="P1" s="90"/>
    </row>
    <row r="2" spans="1:16" ht="43.5" customHeight="1">
      <c r="M2" s="89" t="s">
        <v>116</v>
      </c>
      <c r="N2" s="89"/>
      <c r="O2" s="89"/>
      <c r="P2" s="89"/>
    </row>
    <row r="3" spans="1:16" ht="18.75">
      <c r="M3" s="89" t="s">
        <v>127</v>
      </c>
      <c r="N3" s="89"/>
      <c r="O3" s="89"/>
      <c r="P3" s="89"/>
    </row>
    <row r="4" spans="1:16" ht="18.75">
      <c r="M4" s="39"/>
      <c r="N4" s="39"/>
      <c r="O4" s="39"/>
      <c r="P4" s="39"/>
    </row>
    <row r="5" spans="1:16" ht="18.75">
      <c r="M5" s="90" t="s">
        <v>126</v>
      </c>
      <c r="N5" s="90"/>
      <c r="O5" s="90"/>
      <c r="P5" s="90"/>
    </row>
    <row r="6" spans="1:16" ht="18.75">
      <c r="M6" s="90"/>
      <c r="N6" s="90"/>
      <c r="O6" s="90"/>
      <c r="P6" s="90"/>
    </row>
    <row r="7" spans="1:16" ht="18.75">
      <c r="M7" s="90" t="s">
        <v>114</v>
      </c>
      <c r="N7" s="90"/>
      <c r="O7" s="90"/>
      <c r="P7" s="90"/>
    </row>
    <row r="8" spans="1:16" ht="41.25" customHeight="1">
      <c r="M8" s="89" t="s">
        <v>117</v>
      </c>
      <c r="N8" s="89"/>
      <c r="O8" s="89"/>
      <c r="P8" s="89"/>
    </row>
    <row r="9" spans="1:16" ht="23.25" customHeight="1">
      <c r="M9" s="89" t="s">
        <v>118</v>
      </c>
      <c r="N9" s="89"/>
      <c r="O9" s="89"/>
      <c r="P9" s="89"/>
    </row>
    <row r="10" spans="1:16" ht="41.25" customHeight="1">
      <c r="M10" s="89" t="s">
        <v>115</v>
      </c>
      <c r="N10" s="89"/>
      <c r="O10" s="89"/>
      <c r="P10" s="89"/>
    </row>
    <row r="11" spans="1:16" ht="29.25" customHeight="1">
      <c r="M11" s="89" t="s">
        <v>128</v>
      </c>
      <c r="N11" s="89"/>
      <c r="O11" s="89"/>
      <c r="P11" s="89"/>
    </row>
    <row r="12" spans="1:16" ht="18.75">
      <c r="A12" s="96" t="s">
        <v>14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</row>
    <row r="13" spans="1:16" ht="18.75">
      <c r="A13" s="96" t="str">
        <f>" расположенных на территории "&amp;'[1]промежуточный список'!A5:U5</f>
        <v xml:space="preserve"> расположенных на территории муниципального образования Кавказский район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</row>
    <row r="14" spans="1:16">
      <c r="A14" s="97" t="s">
        <v>16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</row>
    <row r="15" spans="1:16" ht="18.75">
      <c r="A15" s="96" t="str">
        <f>'[1]промежуточный список'!A7:U7</f>
        <v>общее имущество в которых подлежит капитальному ремонту в этапе 2022 года планового периода 2020-2022 годов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</row>
    <row r="16" spans="1:16" ht="18.75">
      <c r="A16" s="6"/>
      <c r="B16" s="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4.75" customHeight="1">
      <c r="A17" s="92" t="s">
        <v>0</v>
      </c>
      <c r="B17" s="98" t="s">
        <v>110</v>
      </c>
      <c r="C17" s="92" t="s">
        <v>10</v>
      </c>
      <c r="D17" s="92"/>
      <c r="E17" s="92"/>
      <c r="F17" s="93" t="s">
        <v>1</v>
      </c>
      <c r="G17" s="93" t="s">
        <v>18</v>
      </c>
      <c r="H17" s="93" t="s">
        <v>19</v>
      </c>
      <c r="I17" s="92" t="s">
        <v>20</v>
      </c>
      <c r="J17" s="92"/>
      <c r="K17" s="92"/>
      <c r="L17" s="92"/>
      <c r="M17" s="92"/>
      <c r="N17" s="92"/>
      <c r="O17" s="92"/>
      <c r="P17" s="93" t="s">
        <v>21</v>
      </c>
    </row>
    <row r="18" spans="1:16" ht="18.75">
      <c r="A18" s="92"/>
      <c r="B18" s="99"/>
      <c r="C18" s="93" t="s">
        <v>22</v>
      </c>
      <c r="D18" s="93" t="s">
        <v>23</v>
      </c>
      <c r="E18" s="93" t="s">
        <v>11</v>
      </c>
      <c r="F18" s="93"/>
      <c r="G18" s="93"/>
      <c r="H18" s="93"/>
      <c r="I18" s="92" t="s">
        <v>24</v>
      </c>
      <c r="J18" s="92"/>
      <c r="K18" s="92"/>
      <c r="L18" s="92"/>
      <c r="M18" s="92"/>
      <c r="N18" s="92"/>
      <c r="O18" s="92"/>
      <c r="P18" s="93"/>
    </row>
    <row r="19" spans="1:16" ht="18.75">
      <c r="A19" s="92"/>
      <c r="B19" s="99"/>
      <c r="C19" s="93"/>
      <c r="D19" s="93"/>
      <c r="E19" s="93"/>
      <c r="F19" s="93"/>
      <c r="G19" s="93"/>
      <c r="H19" s="93"/>
      <c r="I19" s="93" t="s">
        <v>25</v>
      </c>
      <c r="J19" s="92" t="s">
        <v>26</v>
      </c>
      <c r="K19" s="92"/>
      <c r="L19" s="92"/>
      <c r="M19" s="92"/>
      <c r="N19" s="92"/>
      <c r="O19" s="92"/>
      <c r="P19" s="93"/>
    </row>
    <row r="20" spans="1:16" ht="18.75">
      <c r="A20" s="92"/>
      <c r="B20" s="99"/>
      <c r="C20" s="93"/>
      <c r="D20" s="93"/>
      <c r="E20" s="93"/>
      <c r="F20" s="93"/>
      <c r="G20" s="93"/>
      <c r="H20" s="93"/>
      <c r="I20" s="93"/>
      <c r="J20" s="93" t="s">
        <v>27</v>
      </c>
      <c r="K20" s="92" t="s">
        <v>28</v>
      </c>
      <c r="L20" s="92"/>
      <c r="M20" s="92"/>
      <c r="N20" s="94" t="s">
        <v>29</v>
      </c>
      <c r="O20" s="93" t="s">
        <v>13</v>
      </c>
      <c r="P20" s="93"/>
    </row>
    <row r="21" spans="1:16" ht="130.5" customHeight="1">
      <c r="A21" s="92"/>
      <c r="B21" s="99"/>
      <c r="C21" s="93"/>
      <c r="D21" s="93"/>
      <c r="E21" s="93"/>
      <c r="F21" s="93"/>
      <c r="G21" s="93"/>
      <c r="H21" s="93"/>
      <c r="I21" s="93"/>
      <c r="J21" s="93"/>
      <c r="K21" s="35" t="s">
        <v>30</v>
      </c>
      <c r="L21" s="35" t="s">
        <v>12</v>
      </c>
      <c r="M21" s="35" t="s">
        <v>31</v>
      </c>
      <c r="N21" s="95"/>
      <c r="O21" s="93"/>
      <c r="P21" s="93"/>
    </row>
    <row r="22" spans="1:16" ht="37.5">
      <c r="A22" s="92"/>
      <c r="B22" s="100"/>
      <c r="C22" s="13" t="s">
        <v>9</v>
      </c>
      <c r="D22" s="13" t="s">
        <v>9</v>
      </c>
      <c r="E22" s="13" t="s">
        <v>9</v>
      </c>
      <c r="F22" s="13" t="s">
        <v>2</v>
      </c>
      <c r="G22" s="13" t="s">
        <v>3</v>
      </c>
      <c r="H22" s="13" t="s">
        <v>32</v>
      </c>
      <c r="I22" s="13" t="s">
        <v>4</v>
      </c>
      <c r="J22" s="13" t="s">
        <v>4</v>
      </c>
      <c r="K22" s="13" t="s">
        <v>4</v>
      </c>
      <c r="L22" s="13" t="s">
        <v>4</v>
      </c>
      <c r="M22" s="13" t="s">
        <v>4</v>
      </c>
      <c r="N22" s="13" t="s">
        <v>4</v>
      </c>
      <c r="O22" s="13" t="s">
        <v>4</v>
      </c>
      <c r="P22" s="93"/>
    </row>
    <row r="23" spans="1:16" ht="18.75">
      <c r="A23" s="13">
        <v>1</v>
      </c>
      <c r="B23" s="13">
        <v>2</v>
      </c>
      <c r="C23" s="13">
        <v>3</v>
      </c>
      <c r="D23" s="13">
        <v>4</v>
      </c>
      <c r="E23" s="13">
        <v>5</v>
      </c>
      <c r="F23" s="13">
        <v>6</v>
      </c>
      <c r="G23" s="13">
        <v>7</v>
      </c>
      <c r="H23" s="13">
        <v>8</v>
      </c>
      <c r="I23" s="13">
        <v>9</v>
      </c>
      <c r="J23" s="13">
        <v>10</v>
      </c>
      <c r="K23" s="13">
        <v>11</v>
      </c>
      <c r="L23" s="13">
        <v>12</v>
      </c>
      <c r="M23" s="13">
        <v>13</v>
      </c>
      <c r="N23" s="13">
        <v>14</v>
      </c>
      <c r="O23" s="13">
        <v>15</v>
      </c>
      <c r="P23" s="13">
        <v>16</v>
      </c>
    </row>
    <row r="24" spans="1:16" ht="63" customHeight="1">
      <c r="A24" s="91" t="s">
        <v>35</v>
      </c>
      <c r="B24" s="91"/>
      <c r="C24" s="40" t="s">
        <v>33</v>
      </c>
      <c r="D24" s="40" t="s">
        <v>33</v>
      </c>
      <c r="E24" s="40" t="s">
        <v>33</v>
      </c>
      <c r="F24" s="40">
        <f>SUM(F25:F54)</f>
        <v>51912.5</v>
      </c>
      <c r="G24" s="40">
        <v>1742</v>
      </c>
      <c r="H24" s="39"/>
      <c r="I24" s="41">
        <f>I25+I26+I27+I28+I29+I30+I31+I32+I33+I34+I35+I36+I37+I38+I39+I40+I41+I42+I43+I44+I45+I46+I47+I48+I49+I50+I51+I52+I53+I54</f>
        <v>64913466.899999999</v>
      </c>
      <c r="J24" s="41">
        <f t="shared" ref="J24:O24" si="0">J25+J26+J27+J28+J29+J30+J31+J32+J33+J34+J35+J36+J37+J38+J39+J40+J41+J42+J43+J44+J45+J46+J47+J48+J49+J50+J51+J52+J53+J54</f>
        <v>15536950.209999999</v>
      </c>
      <c r="K24" s="41">
        <f t="shared" si="0"/>
        <v>0</v>
      </c>
      <c r="L24" s="41">
        <f t="shared" si="0"/>
        <v>0</v>
      </c>
      <c r="M24" s="41">
        <f t="shared" si="0"/>
        <v>0</v>
      </c>
      <c r="N24" s="41">
        <f t="shared" si="0"/>
        <v>2410192.0399999996</v>
      </c>
      <c r="O24" s="41">
        <f t="shared" si="0"/>
        <v>46966324.650000006</v>
      </c>
      <c r="P24" s="40" t="s">
        <v>33</v>
      </c>
    </row>
    <row r="25" spans="1:16" ht="56.25">
      <c r="A25" s="40">
        <v>1</v>
      </c>
      <c r="B25" s="42" t="s">
        <v>36</v>
      </c>
      <c r="C25" s="40">
        <v>2</v>
      </c>
      <c r="D25" s="40">
        <v>1</v>
      </c>
      <c r="E25" s="40">
        <v>17</v>
      </c>
      <c r="F25" s="40">
        <v>460</v>
      </c>
      <c r="G25" s="40">
        <v>24</v>
      </c>
      <c r="H25" s="43" t="s">
        <v>111</v>
      </c>
      <c r="I25" s="41">
        <v>242135.28</v>
      </c>
      <c r="J25" s="41">
        <v>100144.29</v>
      </c>
      <c r="K25" s="44">
        <v>0</v>
      </c>
      <c r="L25" s="44">
        <v>0</v>
      </c>
      <c r="M25" s="44">
        <v>0</v>
      </c>
      <c r="N25" s="41">
        <v>14841.94</v>
      </c>
      <c r="O25" s="41">
        <v>127149.05</v>
      </c>
      <c r="P25" s="55" t="s">
        <v>108</v>
      </c>
    </row>
    <row r="26" spans="1:16" ht="56.25">
      <c r="A26" s="40">
        <v>2</v>
      </c>
      <c r="B26" s="42" t="s">
        <v>37</v>
      </c>
      <c r="C26" s="40">
        <v>2</v>
      </c>
      <c r="D26" s="40">
        <v>2</v>
      </c>
      <c r="E26" s="40">
        <v>16</v>
      </c>
      <c r="F26" s="40">
        <v>685</v>
      </c>
      <c r="G26" s="40">
        <v>16</v>
      </c>
      <c r="H26" s="43" t="s">
        <v>111</v>
      </c>
      <c r="I26" s="41">
        <v>907176.1</v>
      </c>
      <c r="J26" s="41">
        <v>181602.14</v>
      </c>
      <c r="K26" s="44">
        <v>0</v>
      </c>
      <c r="L26" s="44">
        <v>0</v>
      </c>
      <c r="M26" s="44">
        <v>0</v>
      </c>
      <c r="N26" s="41">
        <v>28172</v>
      </c>
      <c r="O26" s="41">
        <v>697401.96</v>
      </c>
      <c r="P26" s="55" t="s">
        <v>108</v>
      </c>
    </row>
    <row r="27" spans="1:16" ht="37.5">
      <c r="A27" s="40">
        <v>3</v>
      </c>
      <c r="B27" s="42" t="s">
        <v>38</v>
      </c>
      <c r="C27" s="40">
        <v>5</v>
      </c>
      <c r="D27" s="40">
        <v>4</v>
      </c>
      <c r="E27" s="40">
        <v>70</v>
      </c>
      <c r="F27" s="40">
        <v>3183.7</v>
      </c>
      <c r="G27" s="40">
        <v>110</v>
      </c>
      <c r="H27" s="43" t="s">
        <v>111</v>
      </c>
      <c r="I27" s="41">
        <v>8586250</v>
      </c>
      <c r="J27" s="41">
        <v>864068.91</v>
      </c>
      <c r="K27" s="44">
        <v>0</v>
      </c>
      <c r="L27" s="44">
        <v>0</v>
      </c>
      <c r="M27" s="44">
        <v>0</v>
      </c>
      <c r="N27" s="41">
        <v>188380.5</v>
      </c>
      <c r="O27" s="41">
        <v>7533800.5899999999</v>
      </c>
      <c r="P27" s="55" t="s">
        <v>108</v>
      </c>
    </row>
    <row r="28" spans="1:16" ht="37.5">
      <c r="A28" s="40">
        <v>4</v>
      </c>
      <c r="B28" s="42" t="s">
        <v>39</v>
      </c>
      <c r="C28" s="40">
        <v>5</v>
      </c>
      <c r="D28" s="40">
        <v>2</v>
      </c>
      <c r="E28" s="40">
        <v>38</v>
      </c>
      <c r="F28" s="40">
        <v>1870.5</v>
      </c>
      <c r="G28" s="40">
        <v>87</v>
      </c>
      <c r="H28" s="43" t="s">
        <v>111</v>
      </c>
      <c r="I28" s="41">
        <v>3643458.03</v>
      </c>
      <c r="J28" s="41">
        <v>506030.67</v>
      </c>
      <c r="K28" s="44">
        <v>0</v>
      </c>
      <c r="L28" s="44">
        <v>0</v>
      </c>
      <c r="M28" s="44">
        <v>0</v>
      </c>
      <c r="N28" s="41">
        <v>75650</v>
      </c>
      <c r="O28" s="41">
        <v>3061777.36</v>
      </c>
      <c r="P28" s="55" t="s">
        <v>108</v>
      </c>
    </row>
    <row r="29" spans="1:16" ht="56.25">
      <c r="A29" s="40">
        <v>5</v>
      </c>
      <c r="B29" s="42" t="s">
        <v>40</v>
      </c>
      <c r="C29" s="40">
        <v>5</v>
      </c>
      <c r="D29" s="40">
        <v>4</v>
      </c>
      <c r="E29" s="40">
        <v>60</v>
      </c>
      <c r="F29" s="40">
        <v>3788</v>
      </c>
      <c r="G29" s="40">
        <v>104</v>
      </c>
      <c r="H29" s="43" t="s">
        <v>111</v>
      </c>
      <c r="I29" s="41">
        <v>4861345</v>
      </c>
      <c r="J29" s="41">
        <v>1202161.45</v>
      </c>
      <c r="K29" s="44">
        <v>0</v>
      </c>
      <c r="L29" s="44">
        <v>0</v>
      </c>
      <c r="M29" s="44">
        <v>0</v>
      </c>
      <c r="N29" s="41">
        <v>178656.48</v>
      </c>
      <c r="O29" s="41">
        <v>3480527.07</v>
      </c>
      <c r="P29" s="55" t="s">
        <v>108</v>
      </c>
    </row>
    <row r="30" spans="1:16" ht="56.25">
      <c r="A30" s="40">
        <v>6</v>
      </c>
      <c r="B30" s="42" t="s">
        <v>41</v>
      </c>
      <c r="C30" s="40">
        <v>2</v>
      </c>
      <c r="D30" s="40">
        <v>1</v>
      </c>
      <c r="E30" s="40">
        <v>10</v>
      </c>
      <c r="F30" s="40">
        <v>397.8</v>
      </c>
      <c r="G30" s="40">
        <v>17</v>
      </c>
      <c r="H30" s="43" t="s">
        <v>111</v>
      </c>
      <c r="I30" s="41">
        <v>1193762.3600000001</v>
      </c>
      <c r="J30" s="41">
        <v>155486.63</v>
      </c>
      <c r="K30" s="44">
        <v>0</v>
      </c>
      <c r="L30" s="44">
        <v>0</v>
      </c>
      <c r="M30" s="44">
        <v>0</v>
      </c>
      <c r="N30" s="41">
        <v>23184.38</v>
      </c>
      <c r="O30" s="41">
        <v>1015091.35</v>
      </c>
      <c r="P30" s="55" t="s">
        <v>108</v>
      </c>
    </row>
    <row r="31" spans="1:16" ht="56.25">
      <c r="A31" s="40">
        <v>7</v>
      </c>
      <c r="B31" s="42" t="s">
        <v>42</v>
      </c>
      <c r="C31" s="40">
        <v>2</v>
      </c>
      <c r="D31" s="40">
        <v>1</v>
      </c>
      <c r="E31" s="40">
        <v>8</v>
      </c>
      <c r="F31" s="40">
        <v>315.5</v>
      </c>
      <c r="G31" s="40">
        <v>8</v>
      </c>
      <c r="H31" s="43" t="s">
        <v>111</v>
      </c>
      <c r="I31" s="41">
        <v>852840.5</v>
      </c>
      <c r="J31" s="41">
        <v>101389.74</v>
      </c>
      <c r="K31" s="44">
        <v>0</v>
      </c>
      <c r="L31" s="44">
        <v>0</v>
      </c>
      <c r="M31" s="44">
        <v>0</v>
      </c>
      <c r="N31" s="41">
        <v>15079.87</v>
      </c>
      <c r="O31" s="41">
        <v>736370.89</v>
      </c>
      <c r="P31" s="55" t="s">
        <v>108</v>
      </c>
    </row>
    <row r="32" spans="1:16" ht="56.25">
      <c r="A32" s="40">
        <v>8</v>
      </c>
      <c r="B32" s="42" t="s">
        <v>43</v>
      </c>
      <c r="C32" s="40">
        <v>2</v>
      </c>
      <c r="D32" s="40">
        <v>1</v>
      </c>
      <c r="E32" s="40">
        <v>8</v>
      </c>
      <c r="F32" s="40">
        <v>443</v>
      </c>
      <c r="G32" s="40">
        <v>16</v>
      </c>
      <c r="H32" s="43" t="s">
        <v>111</v>
      </c>
      <c r="I32" s="41">
        <v>1058913.04</v>
      </c>
      <c r="J32" s="41">
        <v>138439.76999999999</v>
      </c>
      <c r="K32" s="44">
        <v>0</v>
      </c>
      <c r="L32" s="44">
        <v>0</v>
      </c>
      <c r="M32" s="44">
        <v>0</v>
      </c>
      <c r="N32" s="41">
        <v>20211.25</v>
      </c>
      <c r="O32" s="41">
        <v>900262.02</v>
      </c>
      <c r="P32" s="55" t="s">
        <v>108</v>
      </c>
    </row>
    <row r="33" spans="1:16" ht="56.25">
      <c r="A33" s="40">
        <v>9</v>
      </c>
      <c r="B33" s="42" t="s">
        <v>44</v>
      </c>
      <c r="C33" s="40">
        <v>2</v>
      </c>
      <c r="D33" s="40">
        <v>1</v>
      </c>
      <c r="E33" s="40">
        <v>8</v>
      </c>
      <c r="F33" s="40">
        <v>503.9</v>
      </c>
      <c r="G33" s="40">
        <v>15</v>
      </c>
      <c r="H33" s="43" t="s">
        <v>111</v>
      </c>
      <c r="I33" s="41">
        <v>1206542.3600000001</v>
      </c>
      <c r="J33" s="41">
        <v>192835.11</v>
      </c>
      <c r="K33" s="44">
        <v>0</v>
      </c>
      <c r="L33" s="44">
        <v>0</v>
      </c>
      <c r="M33" s="44">
        <v>0</v>
      </c>
      <c r="N33" s="41">
        <v>28726.94</v>
      </c>
      <c r="O33" s="41">
        <v>984980.31</v>
      </c>
      <c r="P33" s="55" t="s">
        <v>108</v>
      </c>
    </row>
    <row r="34" spans="1:16" ht="37.5">
      <c r="A34" s="40">
        <v>10</v>
      </c>
      <c r="B34" s="42" t="s">
        <v>45</v>
      </c>
      <c r="C34" s="40">
        <v>5</v>
      </c>
      <c r="D34" s="40">
        <v>3</v>
      </c>
      <c r="E34" s="40">
        <v>45</v>
      </c>
      <c r="F34" s="40">
        <v>2023.7</v>
      </c>
      <c r="G34" s="40">
        <v>118</v>
      </c>
      <c r="H34" s="43" t="s">
        <v>111</v>
      </c>
      <c r="I34" s="41">
        <v>6400700</v>
      </c>
      <c r="J34" s="41">
        <v>745595.6</v>
      </c>
      <c r="K34" s="44">
        <v>0</v>
      </c>
      <c r="L34" s="44">
        <v>0</v>
      </c>
      <c r="M34" s="44">
        <v>0</v>
      </c>
      <c r="N34" s="41">
        <v>112021.96</v>
      </c>
      <c r="O34" s="41">
        <v>5543082.4400000004</v>
      </c>
      <c r="P34" s="55" t="s">
        <v>108</v>
      </c>
    </row>
    <row r="35" spans="1:16" ht="37.5">
      <c r="A35" s="40">
        <v>11</v>
      </c>
      <c r="B35" s="42" t="s">
        <v>46</v>
      </c>
      <c r="C35" s="40">
        <v>3</v>
      </c>
      <c r="D35" s="40">
        <v>2</v>
      </c>
      <c r="E35" s="40">
        <v>24</v>
      </c>
      <c r="F35" s="40">
        <v>1151.5</v>
      </c>
      <c r="G35" s="40">
        <v>36</v>
      </c>
      <c r="H35" s="43" t="s">
        <v>111</v>
      </c>
      <c r="I35" s="41">
        <v>1802197.95</v>
      </c>
      <c r="J35" s="41">
        <v>372793.26</v>
      </c>
      <c r="K35" s="44">
        <v>0</v>
      </c>
      <c r="L35" s="44">
        <v>0</v>
      </c>
      <c r="M35" s="44">
        <v>0</v>
      </c>
      <c r="N35" s="41">
        <v>55638.82</v>
      </c>
      <c r="O35" s="41">
        <v>1373765.87</v>
      </c>
      <c r="P35" s="55" t="s">
        <v>108</v>
      </c>
    </row>
    <row r="36" spans="1:16" ht="56.25">
      <c r="A36" s="40">
        <v>12</v>
      </c>
      <c r="B36" s="42" t="s">
        <v>47</v>
      </c>
      <c r="C36" s="40">
        <v>3</v>
      </c>
      <c r="D36" s="40">
        <v>2</v>
      </c>
      <c r="E36" s="40">
        <v>18</v>
      </c>
      <c r="F36" s="40">
        <v>1060.8</v>
      </c>
      <c r="G36" s="40">
        <v>36</v>
      </c>
      <c r="H36" s="43" t="s">
        <v>111</v>
      </c>
      <c r="I36" s="41">
        <v>522438.5</v>
      </c>
      <c r="J36" s="41">
        <v>195784.2</v>
      </c>
      <c r="K36" s="44">
        <v>0</v>
      </c>
      <c r="L36" s="44">
        <v>0</v>
      </c>
      <c r="M36" s="44">
        <v>0</v>
      </c>
      <c r="N36" s="41">
        <v>59272.5</v>
      </c>
      <c r="O36" s="41">
        <v>267381.8</v>
      </c>
      <c r="P36" s="40" t="s">
        <v>108</v>
      </c>
    </row>
    <row r="37" spans="1:16" ht="56.25">
      <c r="A37" s="40">
        <v>13</v>
      </c>
      <c r="B37" s="42" t="s">
        <v>48</v>
      </c>
      <c r="C37" s="40">
        <v>3</v>
      </c>
      <c r="D37" s="40">
        <v>2</v>
      </c>
      <c r="E37" s="40">
        <v>18</v>
      </c>
      <c r="F37" s="40">
        <v>1017.1</v>
      </c>
      <c r="G37" s="40">
        <v>32</v>
      </c>
      <c r="H37" s="43" t="s">
        <v>111</v>
      </c>
      <c r="I37" s="41">
        <v>2197865</v>
      </c>
      <c r="J37" s="41">
        <v>350414.96</v>
      </c>
      <c r="K37" s="44">
        <v>0</v>
      </c>
      <c r="L37" s="44">
        <v>0</v>
      </c>
      <c r="M37" s="44">
        <v>0</v>
      </c>
      <c r="N37" s="41">
        <v>51926.97</v>
      </c>
      <c r="O37" s="41">
        <v>1795523.07</v>
      </c>
      <c r="P37" s="40" t="s">
        <v>108</v>
      </c>
    </row>
    <row r="38" spans="1:16" ht="37.5">
      <c r="A38" s="40">
        <v>14</v>
      </c>
      <c r="B38" s="42" t="s">
        <v>49</v>
      </c>
      <c r="C38" s="40">
        <v>3</v>
      </c>
      <c r="D38" s="40">
        <v>2</v>
      </c>
      <c r="E38" s="40">
        <v>18</v>
      </c>
      <c r="F38" s="40">
        <v>1016.2</v>
      </c>
      <c r="G38" s="40">
        <v>32</v>
      </c>
      <c r="H38" s="43" t="s">
        <v>111</v>
      </c>
      <c r="I38" s="41">
        <v>2915141.58</v>
      </c>
      <c r="J38" s="41">
        <v>367080.77</v>
      </c>
      <c r="K38" s="44">
        <v>0</v>
      </c>
      <c r="L38" s="44">
        <v>0</v>
      </c>
      <c r="M38" s="44">
        <v>0</v>
      </c>
      <c r="N38" s="41">
        <v>54228.9</v>
      </c>
      <c r="O38" s="41">
        <v>2493831.91</v>
      </c>
      <c r="P38" s="40" t="s">
        <v>108</v>
      </c>
    </row>
    <row r="39" spans="1:16" ht="56.25">
      <c r="A39" s="40">
        <v>15</v>
      </c>
      <c r="B39" s="42" t="s">
        <v>50</v>
      </c>
      <c r="C39" s="40">
        <v>2</v>
      </c>
      <c r="D39" s="40">
        <v>1</v>
      </c>
      <c r="E39" s="40">
        <v>6</v>
      </c>
      <c r="F39" s="40">
        <v>372.8</v>
      </c>
      <c r="G39" s="40">
        <v>9</v>
      </c>
      <c r="H39" s="43" t="s">
        <v>111</v>
      </c>
      <c r="I39" s="41">
        <v>779568</v>
      </c>
      <c r="J39" s="41">
        <v>141624.35999999999</v>
      </c>
      <c r="K39" s="44">
        <v>0</v>
      </c>
      <c r="L39" s="44">
        <v>0</v>
      </c>
      <c r="M39" s="44">
        <v>0</v>
      </c>
      <c r="N39" s="41">
        <v>21093.279999999999</v>
      </c>
      <c r="O39" s="41">
        <v>616850.36</v>
      </c>
      <c r="P39" s="40" t="s">
        <v>108</v>
      </c>
    </row>
    <row r="40" spans="1:16" ht="37.5">
      <c r="A40" s="40">
        <v>16</v>
      </c>
      <c r="B40" s="42" t="s">
        <v>51</v>
      </c>
      <c r="C40" s="40">
        <v>2</v>
      </c>
      <c r="D40" s="40">
        <v>2</v>
      </c>
      <c r="E40" s="40">
        <v>8</v>
      </c>
      <c r="F40" s="40">
        <v>378.1</v>
      </c>
      <c r="G40" s="40">
        <v>19</v>
      </c>
      <c r="H40" s="43" t="s">
        <v>111</v>
      </c>
      <c r="I40" s="41">
        <v>951176</v>
      </c>
      <c r="J40" s="41">
        <v>140506.87</v>
      </c>
      <c r="K40" s="44">
        <v>0</v>
      </c>
      <c r="L40" s="44">
        <v>0</v>
      </c>
      <c r="M40" s="44">
        <v>0</v>
      </c>
      <c r="N40" s="41">
        <v>20799.509999999998</v>
      </c>
      <c r="O40" s="41">
        <v>789869.62</v>
      </c>
      <c r="P40" s="40" t="s">
        <v>108</v>
      </c>
    </row>
    <row r="41" spans="1:16" ht="37.5">
      <c r="A41" s="40">
        <v>17</v>
      </c>
      <c r="B41" s="42" t="s">
        <v>52</v>
      </c>
      <c r="C41" s="40">
        <v>2</v>
      </c>
      <c r="D41" s="40">
        <v>4</v>
      </c>
      <c r="E41" s="40">
        <v>8</v>
      </c>
      <c r="F41" s="40">
        <v>450.3</v>
      </c>
      <c r="G41" s="40">
        <v>14</v>
      </c>
      <c r="H41" s="43" t="s">
        <v>111</v>
      </c>
      <c r="I41" s="41">
        <v>940016</v>
      </c>
      <c r="J41" s="41">
        <v>137337.18</v>
      </c>
      <c r="K41" s="44">
        <v>0</v>
      </c>
      <c r="L41" s="44">
        <v>0</v>
      </c>
      <c r="M41" s="44">
        <v>0</v>
      </c>
      <c r="N41" s="41">
        <v>20905.900000000001</v>
      </c>
      <c r="O41" s="41">
        <v>781772.92</v>
      </c>
      <c r="P41" s="40" t="s">
        <v>108</v>
      </c>
    </row>
    <row r="42" spans="1:16" ht="56.25">
      <c r="A42" s="40">
        <v>18</v>
      </c>
      <c r="B42" s="42" t="s">
        <v>53</v>
      </c>
      <c r="C42" s="40">
        <v>5</v>
      </c>
      <c r="D42" s="40">
        <v>3</v>
      </c>
      <c r="E42" s="40">
        <v>40</v>
      </c>
      <c r="F42" s="40">
        <v>2474.6999999999998</v>
      </c>
      <c r="G42" s="40">
        <v>99</v>
      </c>
      <c r="H42" s="43" t="s">
        <v>111</v>
      </c>
      <c r="I42" s="41">
        <v>3658428</v>
      </c>
      <c r="J42" s="41">
        <v>812433.88</v>
      </c>
      <c r="K42" s="44">
        <v>0</v>
      </c>
      <c r="L42" s="44">
        <v>0</v>
      </c>
      <c r="M42" s="44">
        <v>0</v>
      </c>
      <c r="N42" s="41">
        <v>121410.89</v>
      </c>
      <c r="O42" s="41">
        <v>2724583.23</v>
      </c>
      <c r="P42" s="40" t="s">
        <v>108</v>
      </c>
    </row>
    <row r="43" spans="1:16" ht="56.25">
      <c r="A43" s="56">
        <v>19</v>
      </c>
      <c r="B43" s="24" t="s">
        <v>96</v>
      </c>
      <c r="C43" s="45">
        <v>3</v>
      </c>
      <c r="D43" s="45">
        <v>3</v>
      </c>
      <c r="E43" s="46">
        <v>24</v>
      </c>
      <c r="F43" s="47">
        <v>2524.3000000000002</v>
      </c>
      <c r="G43" s="48">
        <v>47</v>
      </c>
      <c r="H43" s="49" t="s">
        <v>111</v>
      </c>
      <c r="I43" s="50">
        <v>1657604</v>
      </c>
      <c r="J43" s="51">
        <v>402942.12</v>
      </c>
      <c r="K43" s="26">
        <v>0</v>
      </c>
      <c r="L43" s="52">
        <v>0</v>
      </c>
      <c r="M43" s="52">
        <v>0</v>
      </c>
      <c r="N43" s="53">
        <v>60028.55</v>
      </c>
      <c r="O43" s="54">
        <v>1194633.33</v>
      </c>
      <c r="P43" s="40" t="s">
        <v>108</v>
      </c>
    </row>
    <row r="44" spans="1:16" ht="56.25">
      <c r="A44" s="56">
        <v>20</v>
      </c>
      <c r="B44" s="24" t="s">
        <v>97</v>
      </c>
      <c r="C44" s="45">
        <v>3</v>
      </c>
      <c r="D44" s="45">
        <v>3</v>
      </c>
      <c r="E44" s="46">
        <v>24</v>
      </c>
      <c r="F44" s="47">
        <v>1852.1</v>
      </c>
      <c r="G44" s="48">
        <v>48</v>
      </c>
      <c r="H44" s="49" t="s">
        <v>111</v>
      </c>
      <c r="I44" s="50">
        <v>1670780</v>
      </c>
      <c r="J44" s="51">
        <v>460849.99</v>
      </c>
      <c r="K44" s="26">
        <v>0</v>
      </c>
      <c r="L44" s="52">
        <v>0</v>
      </c>
      <c r="M44" s="52">
        <v>0</v>
      </c>
      <c r="N44" s="53">
        <v>68233.649999999994</v>
      </c>
      <c r="O44" s="54">
        <f t="shared" ref="O44:O54" si="1">I44-J44-N44</f>
        <v>1141696.3600000001</v>
      </c>
      <c r="P44" s="40" t="s">
        <v>108</v>
      </c>
    </row>
    <row r="45" spans="1:16" ht="56.25">
      <c r="A45" s="56">
        <v>21</v>
      </c>
      <c r="B45" s="24" t="s">
        <v>98</v>
      </c>
      <c r="C45" s="45">
        <v>3</v>
      </c>
      <c r="D45" s="45">
        <v>3</v>
      </c>
      <c r="E45" s="46">
        <v>24</v>
      </c>
      <c r="F45" s="47">
        <v>1458.8</v>
      </c>
      <c r="G45" s="48">
        <v>49</v>
      </c>
      <c r="H45" s="49" t="s">
        <v>111</v>
      </c>
      <c r="I45" s="50">
        <v>1657604</v>
      </c>
      <c r="J45" s="51">
        <v>531185.13</v>
      </c>
      <c r="K45" s="26">
        <v>0</v>
      </c>
      <c r="L45" s="52">
        <v>0</v>
      </c>
      <c r="M45" s="52">
        <v>0</v>
      </c>
      <c r="N45" s="53">
        <v>79081.710000000006</v>
      </c>
      <c r="O45" s="54">
        <f t="shared" si="1"/>
        <v>1047337.1600000001</v>
      </c>
      <c r="P45" s="40" t="s">
        <v>108</v>
      </c>
    </row>
    <row r="46" spans="1:16" ht="56.25">
      <c r="A46" s="56">
        <v>22</v>
      </c>
      <c r="B46" s="24" t="s">
        <v>99</v>
      </c>
      <c r="C46" s="45">
        <v>5</v>
      </c>
      <c r="D46" s="45">
        <v>6</v>
      </c>
      <c r="E46" s="46">
        <v>100</v>
      </c>
      <c r="F46" s="47">
        <v>5804.8</v>
      </c>
      <c r="G46" s="48">
        <v>194</v>
      </c>
      <c r="H46" s="49" t="s">
        <v>111</v>
      </c>
      <c r="I46" s="50">
        <v>3434180</v>
      </c>
      <c r="J46" s="51">
        <v>1790120.48</v>
      </c>
      <c r="K46" s="26">
        <v>0</v>
      </c>
      <c r="L46" s="52">
        <v>0</v>
      </c>
      <c r="M46" s="52">
        <v>0</v>
      </c>
      <c r="N46" s="53">
        <v>267045.14</v>
      </c>
      <c r="O46" s="54">
        <f t="shared" si="1"/>
        <v>1377014.38</v>
      </c>
      <c r="P46" s="40" t="s">
        <v>108</v>
      </c>
    </row>
    <row r="47" spans="1:16" ht="56.25">
      <c r="A47" s="56">
        <v>23</v>
      </c>
      <c r="B47" s="24" t="s">
        <v>100</v>
      </c>
      <c r="C47" s="45">
        <v>9</v>
      </c>
      <c r="D47" s="45">
        <v>4</v>
      </c>
      <c r="E47" s="46">
        <v>144</v>
      </c>
      <c r="F47" s="47">
        <v>10694.2</v>
      </c>
      <c r="G47" s="48">
        <v>320</v>
      </c>
      <c r="H47" s="49" t="s">
        <v>111</v>
      </c>
      <c r="I47" s="50">
        <v>3748028</v>
      </c>
      <c r="J47" s="51">
        <v>3278517.83</v>
      </c>
      <c r="K47" s="26">
        <v>0</v>
      </c>
      <c r="L47" s="52">
        <v>0</v>
      </c>
      <c r="M47" s="52">
        <v>0</v>
      </c>
      <c r="N47" s="53">
        <v>469510.17</v>
      </c>
      <c r="O47" s="54">
        <v>0</v>
      </c>
      <c r="P47" s="40" t="s">
        <v>108</v>
      </c>
    </row>
    <row r="48" spans="1:16" ht="56.25">
      <c r="A48" s="56">
        <v>24</v>
      </c>
      <c r="B48" s="24" t="s">
        <v>101</v>
      </c>
      <c r="C48" s="45">
        <v>3</v>
      </c>
      <c r="D48" s="45">
        <v>2</v>
      </c>
      <c r="E48" s="46">
        <v>18</v>
      </c>
      <c r="F48" s="47">
        <v>973.6</v>
      </c>
      <c r="G48" s="48">
        <v>36</v>
      </c>
      <c r="H48" s="49" t="s">
        <v>111</v>
      </c>
      <c r="I48" s="50">
        <v>1089200</v>
      </c>
      <c r="J48" s="51">
        <v>271536.02</v>
      </c>
      <c r="K48" s="26">
        <v>0</v>
      </c>
      <c r="L48" s="52">
        <v>0</v>
      </c>
      <c r="M48" s="52">
        <v>0</v>
      </c>
      <c r="N48" s="53">
        <v>40176.76</v>
      </c>
      <c r="O48" s="54">
        <f t="shared" si="1"/>
        <v>777487.22</v>
      </c>
      <c r="P48" s="40" t="s">
        <v>108</v>
      </c>
    </row>
    <row r="49" spans="1:16" ht="56.25">
      <c r="A49" s="56">
        <v>25</v>
      </c>
      <c r="B49" s="24" t="s">
        <v>102</v>
      </c>
      <c r="C49" s="45">
        <v>3</v>
      </c>
      <c r="D49" s="45">
        <v>2</v>
      </c>
      <c r="E49" s="46">
        <v>18</v>
      </c>
      <c r="F49" s="47">
        <v>980.1</v>
      </c>
      <c r="G49" s="48">
        <v>36</v>
      </c>
      <c r="H49" s="49" t="s">
        <v>111</v>
      </c>
      <c r="I49" s="50">
        <v>1316000</v>
      </c>
      <c r="J49" s="51">
        <v>196046.02</v>
      </c>
      <c r="K49" s="26">
        <v>0</v>
      </c>
      <c r="L49" s="52">
        <v>0</v>
      </c>
      <c r="M49" s="52">
        <v>0</v>
      </c>
      <c r="N49" s="53">
        <v>53846.59</v>
      </c>
      <c r="O49" s="54">
        <f t="shared" si="1"/>
        <v>1066107.3899999999</v>
      </c>
      <c r="P49" s="40" t="s">
        <v>108</v>
      </c>
    </row>
    <row r="50" spans="1:16" ht="56.25">
      <c r="A50" s="56">
        <v>26</v>
      </c>
      <c r="B50" s="24" t="s">
        <v>103</v>
      </c>
      <c r="C50" s="45">
        <v>3</v>
      </c>
      <c r="D50" s="45">
        <v>2</v>
      </c>
      <c r="E50" s="46">
        <v>18</v>
      </c>
      <c r="F50" s="47">
        <v>1016.8</v>
      </c>
      <c r="G50" s="48">
        <v>33</v>
      </c>
      <c r="H50" s="49" t="s">
        <v>111</v>
      </c>
      <c r="I50" s="50">
        <v>1962110</v>
      </c>
      <c r="J50" s="51">
        <v>340635.67</v>
      </c>
      <c r="K50" s="26">
        <v>0</v>
      </c>
      <c r="L50" s="52">
        <v>0</v>
      </c>
      <c r="M50" s="52">
        <v>0</v>
      </c>
      <c r="N50" s="53">
        <v>50528.37</v>
      </c>
      <c r="O50" s="54">
        <f t="shared" si="1"/>
        <v>1570945.96</v>
      </c>
      <c r="P50" s="40" t="s">
        <v>108</v>
      </c>
    </row>
    <row r="51" spans="1:16" ht="56.25">
      <c r="A51" s="56">
        <v>27</v>
      </c>
      <c r="B51" s="24" t="s">
        <v>104</v>
      </c>
      <c r="C51" s="45">
        <v>2</v>
      </c>
      <c r="D51" s="45">
        <v>3</v>
      </c>
      <c r="E51" s="46">
        <v>18</v>
      </c>
      <c r="F51" s="47">
        <v>1411.6</v>
      </c>
      <c r="G51" s="48">
        <v>46</v>
      </c>
      <c r="H51" s="49" t="s">
        <v>111</v>
      </c>
      <c r="I51" s="50">
        <v>1863171.2</v>
      </c>
      <c r="J51" s="51">
        <v>342233.53</v>
      </c>
      <c r="K51" s="26">
        <v>0</v>
      </c>
      <c r="L51" s="52">
        <v>0</v>
      </c>
      <c r="M51" s="52">
        <v>0</v>
      </c>
      <c r="N51" s="53">
        <v>50900.63</v>
      </c>
      <c r="O51" s="54">
        <f t="shared" si="1"/>
        <v>1470037.04</v>
      </c>
      <c r="P51" s="40" t="s">
        <v>108</v>
      </c>
    </row>
    <row r="52" spans="1:16" ht="56.25">
      <c r="A52" s="56">
        <v>28</v>
      </c>
      <c r="B52" s="24" t="s">
        <v>105</v>
      </c>
      <c r="C52" s="45">
        <v>4</v>
      </c>
      <c r="D52" s="45">
        <v>3</v>
      </c>
      <c r="E52" s="46">
        <v>48</v>
      </c>
      <c r="F52" s="47">
        <v>2178.1</v>
      </c>
      <c r="G52" s="48">
        <v>85</v>
      </c>
      <c r="H52" s="49" t="s">
        <v>111</v>
      </c>
      <c r="I52" s="50">
        <v>1986170</v>
      </c>
      <c r="J52" s="51">
        <v>693259.66</v>
      </c>
      <c r="K52" s="26">
        <v>0</v>
      </c>
      <c r="L52" s="52">
        <v>0</v>
      </c>
      <c r="M52" s="52">
        <v>0</v>
      </c>
      <c r="N52" s="53">
        <v>103176.09</v>
      </c>
      <c r="O52" s="54">
        <f t="shared" si="1"/>
        <v>1189734.2499999998</v>
      </c>
      <c r="P52" s="40" t="s">
        <v>108</v>
      </c>
    </row>
    <row r="53" spans="1:16" ht="56.25">
      <c r="A53" s="56">
        <v>29</v>
      </c>
      <c r="B53" s="24" t="s">
        <v>106</v>
      </c>
      <c r="C53" s="45">
        <v>3</v>
      </c>
      <c r="D53" s="45">
        <v>3</v>
      </c>
      <c r="E53" s="46">
        <v>18</v>
      </c>
      <c r="F53" s="47">
        <v>1060.8</v>
      </c>
      <c r="G53" s="48">
        <v>36</v>
      </c>
      <c r="H53" s="49" t="s">
        <v>111</v>
      </c>
      <c r="I53" s="50">
        <v>1089200</v>
      </c>
      <c r="J53" s="51">
        <v>377495.91</v>
      </c>
      <c r="K53" s="26">
        <v>0</v>
      </c>
      <c r="L53" s="52">
        <v>0</v>
      </c>
      <c r="M53" s="52">
        <v>0</v>
      </c>
      <c r="N53" s="53">
        <v>55710.77</v>
      </c>
      <c r="O53" s="54">
        <f t="shared" si="1"/>
        <v>655993.32000000007</v>
      </c>
      <c r="P53" s="40" t="s">
        <v>108</v>
      </c>
    </row>
    <row r="54" spans="1:16" ht="56.25">
      <c r="A54" s="56">
        <v>30</v>
      </c>
      <c r="B54" s="24" t="s">
        <v>107</v>
      </c>
      <c r="C54" s="45">
        <v>2</v>
      </c>
      <c r="D54" s="45">
        <v>1</v>
      </c>
      <c r="E54" s="45">
        <v>9</v>
      </c>
      <c r="F54" s="47">
        <v>364.7</v>
      </c>
      <c r="G54" s="48">
        <v>20</v>
      </c>
      <c r="H54" s="49" t="s">
        <v>111</v>
      </c>
      <c r="I54" s="51">
        <v>719466</v>
      </c>
      <c r="J54" s="51">
        <v>146398.06</v>
      </c>
      <c r="K54" s="26">
        <v>0</v>
      </c>
      <c r="L54" s="52">
        <v>0</v>
      </c>
      <c r="M54" s="52">
        <v>0</v>
      </c>
      <c r="N54" s="51">
        <v>21751.52</v>
      </c>
      <c r="O54" s="54">
        <f t="shared" si="1"/>
        <v>551316.41999999993</v>
      </c>
      <c r="P54" s="40" t="s">
        <v>108</v>
      </c>
    </row>
    <row r="56" spans="1:16" ht="42" customHeight="1">
      <c r="B56" s="89" t="s">
        <v>120</v>
      </c>
      <c r="C56" s="89"/>
      <c r="D56" s="89"/>
      <c r="E56" s="89"/>
      <c r="F56" s="89"/>
      <c r="O56" s="39" t="s">
        <v>124</v>
      </c>
    </row>
  </sheetData>
  <protectedRanges>
    <protectedRange sqref="G43:G54" name="Диапазон1_1_4"/>
  </protectedRanges>
  <mergeCells count="34">
    <mergeCell ref="N20:N21"/>
    <mergeCell ref="O20:O21"/>
    <mergeCell ref="A15:P15"/>
    <mergeCell ref="A12:P12"/>
    <mergeCell ref="A13:P13"/>
    <mergeCell ref="A14:P14"/>
    <mergeCell ref="B17:B22"/>
    <mergeCell ref="J20:J21"/>
    <mergeCell ref="K20:M20"/>
    <mergeCell ref="C17:E17"/>
    <mergeCell ref="F17:F21"/>
    <mergeCell ref="G17:G21"/>
    <mergeCell ref="H17:H21"/>
    <mergeCell ref="M1:P1"/>
    <mergeCell ref="M2:P2"/>
    <mergeCell ref="M3:P3"/>
    <mergeCell ref="M5:P5"/>
    <mergeCell ref="M6:P6"/>
    <mergeCell ref="B56:F56"/>
    <mergeCell ref="M7:P7"/>
    <mergeCell ref="M8:P8"/>
    <mergeCell ref="M9:P9"/>
    <mergeCell ref="M10:P10"/>
    <mergeCell ref="M11:P11"/>
    <mergeCell ref="A24:B24"/>
    <mergeCell ref="I17:O17"/>
    <mergeCell ref="A17:A22"/>
    <mergeCell ref="P17:P22"/>
    <mergeCell ref="C18:C21"/>
    <mergeCell ref="D18:D21"/>
    <mergeCell ref="E18:E21"/>
    <mergeCell ref="I18:O18"/>
    <mergeCell ref="I19:I21"/>
    <mergeCell ref="J19:O19"/>
  </mergeCells>
  <conditionalFormatting sqref="B47">
    <cfRule type="expression" dxfId="25" priority="4">
      <formula>OR(EXACT(#REF!,"РАЗДЕЛ 1"),EXACT(#REF!,"РАЗДЕЛ 2"))</formula>
    </cfRule>
  </conditionalFormatting>
  <conditionalFormatting sqref="B25:B54">
    <cfRule type="expression" dxfId="24" priority="7">
      <formula>VALUE($B25)</formula>
    </cfRule>
  </conditionalFormatting>
  <conditionalFormatting sqref="B48:B54 B25:B43">
    <cfRule type="expression" dxfId="23" priority="6">
      <formula>OR(EXACT($A21,"РАЗДЕЛ 1"),EXACT($A21,"РАЗДЕЛ 2"))</formula>
    </cfRule>
  </conditionalFormatting>
  <conditionalFormatting sqref="B44:B46">
    <cfRule type="expression" dxfId="22" priority="5">
      <formula>OR(EXACT($A41,"РАЗДЕЛ 1"),EXACT($A41,"РАЗДЕЛ 2"))</formula>
    </cfRule>
  </conditionalFormatting>
  <conditionalFormatting sqref="M44:O54 K43:L54">
    <cfRule type="expression" dxfId="21" priority="3">
      <formula>VALUE($C43)</formula>
    </cfRule>
  </conditionalFormatting>
  <conditionalFormatting sqref="O43:O54">
    <cfRule type="expression" dxfId="20" priority="1">
      <formula>VALUE($C43)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scale="59" orientation="landscape" r:id="rId1"/>
  <headerFooter differentFirst="1">
    <oddHeader>&amp;C&amp;P</oddHeader>
  </headerFooter>
  <rowBreaks count="2" manualBreakCount="2">
    <brk id="16" max="15" man="1"/>
    <brk id="4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Y59"/>
  <sheetViews>
    <sheetView view="pageBreakPreview" topLeftCell="F3" zoomScale="90" zoomScaleNormal="90" zoomScaleSheetLayoutView="90" workbookViewId="0">
      <selection activeCell="J9" sqref="J9"/>
    </sheetView>
  </sheetViews>
  <sheetFormatPr defaultRowHeight="18.75"/>
  <cols>
    <col min="1" max="1" width="12" style="7" customWidth="1"/>
    <col min="2" max="2" width="11.7109375" style="7" hidden="1" customWidth="1"/>
    <col min="3" max="3" width="40.85546875" style="7" customWidth="1"/>
    <col min="4" max="4" width="24" style="7" customWidth="1"/>
    <col min="5" max="5" width="21.85546875" style="7" customWidth="1"/>
    <col min="6" max="6" width="20.7109375" style="7" customWidth="1"/>
    <col min="7" max="7" width="7.5703125" style="7" customWidth="1"/>
    <col min="8" max="8" width="20.140625" style="7" customWidth="1"/>
    <col min="9" max="9" width="7.7109375" style="7" customWidth="1"/>
    <col min="10" max="10" width="17.85546875" style="7" customWidth="1"/>
    <col min="11" max="11" width="8.85546875" style="34" customWidth="1"/>
    <col min="12" max="12" width="9.7109375" style="7" customWidth="1"/>
    <col min="13" max="13" width="7.42578125" style="34" customWidth="1"/>
    <col min="14" max="14" width="7.42578125" style="7" customWidth="1"/>
    <col min="15" max="15" width="7.140625" style="34" customWidth="1"/>
    <col min="16" max="16" width="7.140625" style="7" customWidth="1"/>
    <col min="17" max="17" width="18.85546875" style="7" customWidth="1"/>
    <col min="18" max="18" width="24.28515625" style="7" customWidth="1"/>
    <col min="19" max="20" width="8.5703125" style="7" customWidth="1"/>
    <col min="21" max="21" width="15.42578125" style="7" customWidth="1"/>
    <col min="22" max="22" width="15" style="7" customWidth="1"/>
    <col min="23" max="23" width="22.7109375" style="7" customWidth="1"/>
    <col min="24" max="24" width="9.28515625" style="7" bestFit="1" customWidth="1"/>
    <col min="25" max="25" width="7.7109375" style="7" customWidth="1"/>
    <col min="26" max="16384" width="9.140625" style="7"/>
  </cols>
  <sheetData>
    <row r="1" spans="1:25" ht="20.25" customHeight="1">
      <c r="D1" s="10" t="s">
        <v>55</v>
      </c>
      <c r="T1" s="102" t="s">
        <v>121</v>
      </c>
      <c r="U1" s="102"/>
      <c r="V1" s="102"/>
      <c r="W1" s="102"/>
      <c r="X1" s="102"/>
      <c r="Y1" s="102"/>
    </row>
    <row r="2" spans="1:25" ht="39.75" customHeight="1">
      <c r="D2" s="10"/>
      <c r="T2" s="102" t="s">
        <v>116</v>
      </c>
      <c r="U2" s="102"/>
      <c r="V2" s="102"/>
      <c r="W2" s="102"/>
      <c r="X2" s="102"/>
      <c r="Y2" s="102"/>
    </row>
    <row r="3" spans="1:25" ht="25.5" customHeight="1">
      <c r="D3" s="10"/>
      <c r="T3" s="87"/>
      <c r="U3" s="87"/>
      <c r="V3" s="87"/>
      <c r="W3" s="87"/>
      <c r="X3" s="87"/>
      <c r="Y3" s="87"/>
    </row>
    <row r="4" spans="1:25" ht="20.25" customHeight="1">
      <c r="D4" s="10"/>
      <c r="T4" s="102" t="s">
        <v>127</v>
      </c>
      <c r="U4" s="102"/>
      <c r="V4" s="102"/>
      <c r="W4" s="102"/>
      <c r="X4" s="102"/>
      <c r="Y4" s="102"/>
    </row>
    <row r="5" spans="1:25" ht="20.25">
      <c r="D5" s="10"/>
      <c r="T5" s="88"/>
      <c r="U5" s="88"/>
      <c r="V5" s="87"/>
      <c r="W5" s="87"/>
      <c r="X5" s="87"/>
      <c r="Y5" s="87"/>
    </row>
    <row r="6" spans="1:25" ht="20.25" customHeight="1">
      <c r="D6" s="10"/>
      <c r="T6" s="102" t="s">
        <v>122</v>
      </c>
      <c r="U6" s="102"/>
      <c r="V6" s="102"/>
      <c r="W6" s="102"/>
      <c r="X6" s="102"/>
      <c r="Y6" s="102"/>
    </row>
    <row r="7" spans="1:25" ht="20.25">
      <c r="D7" s="10"/>
      <c r="T7" s="88"/>
      <c r="U7" s="88"/>
      <c r="V7" s="87"/>
      <c r="W7" s="87"/>
      <c r="X7" s="87"/>
      <c r="Y7" s="87"/>
    </row>
    <row r="8" spans="1:25" ht="20.25" customHeight="1">
      <c r="D8" s="10"/>
      <c r="T8" s="102" t="s">
        <v>114</v>
      </c>
      <c r="U8" s="102"/>
      <c r="V8" s="102"/>
      <c r="W8" s="102"/>
      <c r="X8" s="102"/>
      <c r="Y8" s="102"/>
    </row>
    <row r="9" spans="1:25" ht="44.25" customHeight="1">
      <c r="D9" s="10"/>
      <c r="T9" s="102" t="s">
        <v>117</v>
      </c>
      <c r="U9" s="102"/>
      <c r="V9" s="102"/>
      <c r="W9" s="102"/>
      <c r="X9" s="102"/>
      <c r="Y9" s="102"/>
    </row>
    <row r="10" spans="1:25" ht="18" customHeight="1">
      <c r="D10" s="10"/>
      <c r="T10" s="102" t="s">
        <v>118</v>
      </c>
      <c r="U10" s="102"/>
      <c r="V10" s="102"/>
      <c r="W10" s="102"/>
      <c r="X10" s="102"/>
      <c r="Y10" s="102"/>
    </row>
    <row r="11" spans="1:25" ht="45" customHeight="1">
      <c r="D11" s="10"/>
      <c r="T11" s="102" t="s">
        <v>115</v>
      </c>
      <c r="U11" s="102"/>
      <c r="V11" s="102"/>
      <c r="W11" s="102"/>
      <c r="X11" s="102"/>
      <c r="Y11" s="102"/>
    </row>
    <row r="12" spans="1:25" ht="19.5" customHeight="1">
      <c r="D12" s="10"/>
      <c r="T12" s="87"/>
      <c r="U12" s="87"/>
      <c r="V12" s="87"/>
      <c r="W12" s="87"/>
      <c r="X12" s="87"/>
      <c r="Y12" s="87"/>
    </row>
    <row r="13" spans="1:25" ht="20.25" customHeight="1">
      <c r="D13" s="10"/>
      <c r="T13" s="102" t="s">
        <v>128</v>
      </c>
      <c r="U13" s="102"/>
      <c r="V13" s="102"/>
      <c r="W13" s="102"/>
      <c r="X13" s="102"/>
      <c r="Y13" s="102"/>
    </row>
    <row r="14" spans="1:25" ht="20.25" customHeight="1">
      <c r="D14" s="10"/>
      <c r="T14" s="87"/>
      <c r="U14" s="87"/>
      <c r="V14" s="87"/>
      <c r="W14" s="87"/>
      <c r="X14" s="87"/>
      <c r="Y14" s="87"/>
    </row>
    <row r="15" spans="1:25" ht="23.25">
      <c r="A15" s="101" t="s">
        <v>15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25" ht="23.25">
      <c r="A16" s="101" t="s">
        <v>34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</row>
    <row r="17" spans="1:25" ht="23.25">
      <c r="A17" s="101" t="s">
        <v>57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</row>
    <row r="18" spans="1:25" ht="23.25">
      <c r="A18" s="101" t="s">
        <v>58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</row>
    <row r="19" spans="1:25" ht="23.25">
      <c r="A19" s="57"/>
      <c r="B19" s="57"/>
      <c r="C19" s="58"/>
      <c r="D19" s="58"/>
      <c r="E19" s="58"/>
      <c r="F19" s="58"/>
      <c r="G19" s="58"/>
      <c r="H19" s="58"/>
      <c r="I19" s="58"/>
      <c r="J19" s="58"/>
      <c r="K19" s="59"/>
      <c r="L19" s="58"/>
      <c r="M19" s="59"/>
      <c r="N19" s="58"/>
      <c r="O19" s="59"/>
      <c r="P19" s="58"/>
      <c r="Q19" s="58"/>
      <c r="R19" s="58"/>
      <c r="S19" s="58"/>
      <c r="T19" s="58"/>
      <c r="U19" s="58"/>
      <c r="V19" s="58"/>
      <c r="W19" s="58"/>
      <c r="X19" s="58"/>
      <c r="Y19" s="58"/>
    </row>
    <row r="20" spans="1:25" ht="23.25">
      <c r="A20" s="107" t="s">
        <v>0</v>
      </c>
      <c r="B20" s="83"/>
      <c r="C20" s="107" t="s">
        <v>17</v>
      </c>
      <c r="D20" s="107" t="s">
        <v>84</v>
      </c>
      <c r="E20" s="110" t="s">
        <v>59</v>
      </c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</row>
    <row r="21" spans="1:25" ht="23.25">
      <c r="A21" s="108"/>
      <c r="B21" s="84"/>
      <c r="C21" s="108"/>
      <c r="D21" s="108"/>
      <c r="E21" s="111" t="s">
        <v>5</v>
      </c>
      <c r="F21" s="112"/>
      <c r="G21" s="112"/>
      <c r="H21" s="112"/>
      <c r="I21" s="112"/>
      <c r="J21" s="113"/>
      <c r="K21" s="105" t="s">
        <v>60</v>
      </c>
      <c r="L21" s="105"/>
      <c r="M21" s="105" t="s">
        <v>61</v>
      </c>
      <c r="N21" s="105"/>
      <c r="O21" s="105" t="s">
        <v>62</v>
      </c>
      <c r="P21" s="105"/>
      <c r="Q21" s="105" t="s">
        <v>6</v>
      </c>
      <c r="R21" s="105"/>
      <c r="S21" s="105" t="s">
        <v>7</v>
      </c>
      <c r="T21" s="105"/>
      <c r="U21" s="105" t="s">
        <v>63</v>
      </c>
      <c r="V21" s="105"/>
      <c r="W21" s="105"/>
      <c r="X21" s="105" t="s">
        <v>8</v>
      </c>
      <c r="Y21" s="105"/>
    </row>
    <row r="22" spans="1:25" ht="23.25">
      <c r="A22" s="108"/>
      <c r="B22" s="84"/>
      <c r="C22" s="108"/>
      <c r="D22" s="108"/>
      <c r="E22" s="114"/>
      <c r="F22" s="115"/>
      <c r="G22" s="115"/>
      <c r="H22" s="115"/>
      <c r="I22" s="115"/>
      <c r="J22" s="116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</row>
    <row r="23" spans="1:25" ht="198.75" customHeight="1">
      <c r="A23" s="108"/>
      <c r="B23" s="84" t="s">
        <v>64</v>
      </c>
      <c r="C23" s="108"/>
      <c r="D23" s="109"/>
      <c r="E23" s="82" t="s">
        <v>65</v>
      </c>
      <c r="F23" s="82" t="s">
        <v>66</v>
      </c>
      <c r="G23" s="82" t="s">
        <v>67</v>
      </c>
      <c r="H23" s="82" t="s">
        <v>68</v>
      </c>
      <c r="I23" s="82" t="s">
        <v>69</v>
      </c>
      <c r="J23" s="82" t="s">
        <v>70</v>
      </c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</row>
    <row r="24" spans="1:25" ht="27.75" customHeight="1">
      <c r="A24" s="109"/>
      <c r="B24" s="85"/>
      <c r="C24" s="109"/>
      <c r="D24" s="60"/>
      <c r="E24" s="86" t="s">
        <v>4</v>
      </c>
      <c r="F24" s="86" t="s">
        <v>4</v>
      </c>
      <c r="G24" s="86" t="s">
        <v>4</v>
      </c>
      <c r="H24" s="86" t="s">
        <v>4</v>
      </c>
      <c r="I24" s="86" t="s">
        <v>4</v>
      </c>
      <c r="J24" s="86" t="s">
        <v>4</v>
      </c>
      <c r="K24" s="61" t="s">
        <v>9</v>
      </c>
      <c r="L24" s="86" t="s">
        <v>4</v>
      </c>
      <c r="M24" s="61" t="s">
        <v>9</v>
      </c>
      <c r="N24" s="86" t="s">
        <v>4</v>
      </c>
      <c r="O24" s="61" t="s">
        <v>9</v>
      </c>
      <c r="P24" s="86" t="s">
        <v>4</v>
      </c>
      <c r="Q24" s="86" t="s">
        <v>71</v>
      </c>
      <c r="R24" s="86" t="s">
        <v>4</v>
      </c>
      <c r="S24" s="86" t="s">
        <v>71</v>
      </c>
      <c r="T24" s="86" t="s">
        <v>4</v>
      </c>
      <c r="U24" s="86" t="s">
        <v>71</v>
      </c>
      <c r="V24" s="86" t="s">
        <v>72</v>
      </c>
      <c r="W24" s="86" t="s">
        <v>4</v>
      </c>
      <c r="X24" s="86" t="s">
        <v>71</v>
      </c>
      <c r="Y24" s="86" t="s">
        <v>4</v>
      </c>
    </row>
    <row r="25" spans="1:25" ht="209.25" hidden="1">
      <c r="A25" s="85"/>
      <c r="B25" s="85"/>
      <c r="C25" s="85"/>
      <c r="D25" s="60"/>
      <c r="E25" s="86" t="s">
        <v>73</v>
      </c>
      <c r="F25" s="86" t="s">
        <v>74</v>
      </c>
      <c r="G25" s="86" t="s">
        <v>75</v>
      </c>
      <c r="H25" s="86" t="s">
        <v>76</v>
      </c>
      <c r="I25" s="86" t="s">
        <v>77</v>
      </c>
      <c r="J25" s="86" t="s">
        <v>78</v>
      </c>
      <c r="K25" s="61" t="s">
        <v>79</v>
      </c>
      <c r="L25" s="86" t="s">
        <v>79</v>
      </c>
      <c r="M25" s="61" t="s">
        <v>79</v>
      </c>
      <c r="N25" s="86" t="s">
        <v>79</v>
      </c>
      <c r="O25" s="61" t="s">
        <v>79</v>
      </c>
      <c r="P25" s="86" t="s">
        <v>79</v>
      </c>
      <c r="Q25" s="86" t="s">
        <v>80</v>
      </c>
      <c r="R25" s="86" t="s">
        <v>80</v>
      </c>
      <c r="S25" s="86" t="s">
        <v>81</v>
      </c>
      <c r="T25" s="86" t="s">
        <v>81</v>
      </c>
      <c r="U25" s="86" t="s">
        <v>82</v>
      </c>
      <c r="V25" s="86" t="s">
        <v>82</v>
      </c>
      <c r="W25" s="86" t="s">
        <v>82</v>
      </c>
      <c r="X25" s="86" t="s">
        <v>83</v>
      </c>
      <c r="Y25" s="86" t="s">
        <v>83</v>
      </c>
    </row>
    <row r="26" spans="1:25" ht="25.5" customHeight="1">
      <c r="A26" s="86">
        <v>1</v>
      </c>
      <c r="B26" s="86"/>
      <c r="C26" s="86">
        <v>2</v>
      </c>
      <c r="D26" s="86">
        <v>3</v>
      </c>
      <c r="E26" s="86">
        <v>4</v>
      </c>
      <c r="F26" s="86">
        <v>5</v>
      </c>
      <c r="G26" s="86">
        <v>6</v>
      </c>
      <c r="H26" s="86">
        <v>7</v>
      </c>
      <c r="I26" s="86">
        <v>8</v>
      </c>
      <c r="J26" s="86">
        <v>9</v>
      </c>
      <c r="K26" s="86">
        <v>10</v>
      </c>
      <c r="L26" s="86">
        <v>11</v>
      </c>
      <c r="M26" s="86">
        <v>12</v>
      </c>
      <c r="N26" s="86">
        <v>13</v>
      </c>
      <c r="O26" s="86">
        <v>14</v>
      </c>
      <c r="P26" s="86">
        <v>15</v>
      </c>
      <c r="Q26" s="86">
        <v>16</v>
      </c>
      <c r="R26" s="86">
        <v>17</v>
      </c>
      <c r="S26" s="86">
        <v>18</v>
      </c>
      <c r="T26" s="86">
        <v>19</v>
      </c>
      <c r="U26" s="86">
        <v>20</v>
      </c>
      <c r="V26" s="86">
        <v>21</v>
      </c>
      <c r="W26" s="86">
        <v>22</v>
      </c>
      <c r="X26" s="86">
        <v>23</v>
      </c>
      <c r="Y26" s="86">
        <v>24</v>
      </c>
    </row>
    <row r="27" spans="1:25" ht="78" customHeight="1">
      <c r="A27" s="106" t="s">
        <v>35</v>
      </c>
      <c r="B27" s="106"/>
      <c r="C27" s="106"/>
      <c r="D27" s="62">
        <f>D28+D29+D30+D31+D32+D33+D34+D35+D36+D37+D38+D39+D40+D41+D42+D43+D44+D45+D46+D47+D48+D49+D50+D51+D52+D53+D54+D55+D56+D57</f>
        <v>61900254</v>
      </c>
      <c r="E27" s="62">
        <f t="shared" ref="E27:Y27" si="0">E28+E29+E30+E31+E32+E33+E34+E35+E36+E37+E38+E39+E40+E41+E42+E43+E44+E45+E46+E47+E48+E49+E50+E51+E52+E53+E54+E55+E56+E57</f>
        <v>2620990.7999999998</v>
      </c>
      <c r="F27" s="62">
        <f t="shared" si="0"/>
        <v>1014420</v>
      </c>
      <c r="G27" s="62">
        <f t="shared" si="0"/>
        <v>0</v>
      </c>
      <c r="H27" s="62">
        <f t="shared" si="0"/>
        <v>632720</v>
      </c>
      <c r="I27" s="62">
        <f t="shared" si="0"/>
        <v>0</v>
      </c>
      <c r="J27" s="62">
        <f t="shared" si="0"/>
        <v>476000</v>
      </c>
      <c r="K27" s="62">
        <f t="shared" si="0"/>
        <v>0</v>
      </c>
      <c r="L27" s="62">
        <f t="shared" si="0"/>
        <v>0</v>
      </c>
      <c r="M27" s="62">
        <f t="shared" si="0"/>
        <v>0</v>
      </c>
      <c r="N27" s="62">
        <f t="shared" si="0"/>
        <v>0</v>
      </c>
      <c r="O27" s="62">
        <f t="shared" si="0"/>
        <v>0</v>
      </c>
      <c r="P27" s="62">
        <f t="shared" si="0"/>
        <v>0</v>
      </c>
      <c r="Q27" s="62">
        <f t="shared" si="0"/>
        <v>15644.46</v>
      </c>
      <c r="R27" s="62">
        <f t="shared" si="0"/>
        <v>40855345.200000003</v>
      </c>
      <c r="S27" s="62">
        <f t="shared" si="0"/>
        <v>0</v>
      </c>
      <c r="T27" s="62">
        <f t="shared" si="0"/>
        <v>0</v>
      </c>
      <c r="U27" s="62">
        <f t="shared" si="0"/>
        <v>3656</v>
      </c>
      <c r="V27" s="62">
        <f t="shared" si="0"/>
        <v>1125</v>
      </c>
      <c r="W27" s="62">
        <f t="shared" si="0"/>
        <v>16300778</v>
      </c>
      <c r="X27" s="62">
        <f t="shared" si="0"/>
        <v>0</v>
      </c>
      <c r="Y27" s="62">
        <f t="shared" si="0"/>
        <v>0</v>
      </c>
    </row>
    <row r="28" spans="1:25" ht="76.5" customHeight="1">
      <c r="A28" s="63">
        <v>1</v>
      </c>
      <c r="B28" s="64">
        <v>99987615</v>
      </c>
      <c r="C28" s="65" t="s">
        <v>36</v>
      </c>
      <c r="D28" s="66">
        <v>205788</v>
      </c>
      <c r="E28" s="66">
        <v>205788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7">
        <v>0</v>
      </c>
      <c r="L28" s="66">
        <v>0</v>
      </c>
      <c r="M28" s="67">
        <v>0</v>
      </c>
      <c r="N28" s="66">
        <v>0</v>
      </c>
      <c r="O28" s="67">
        <v>0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6">
        <v>0</v>
      </c>
    </row>
    <row r="29" spans="1:25" ht="83.25" customHeight="1">
      <c r="A29" s="63">
        <v>2</v>
      </c>
      <c r="B29" s="64">
        <v>99987846</v>
      </c>
      <c r="C29" s="65" t="s">
        <v>37</v>
      </c>
      <c r="D29" s="66">
        <v>833185</v>
      </c>
      <c r="E29" s="66">
        <v>109130</v>
      </c>
      <c r="F29" s="66">
        <v>0</v>
      </c>
      <c r="G29" s="66">
        <v>0</v>
      </c>
      <c r="H29" s="66">
        <v>248055</v>
      </c>
      <c r="I29" s="66">
        <v>0</v>
      </c>
      <c r="J29" s="66">
        <v>476000</v>
      </c>
      <c r="K29" s="67">
        <v>0</v>
      </c>
      <c r="L29" s="66">
        <v>0</v>
      </c>
      <c r="M29" s="67">
        <v>0</v>
      </c>
      <c r="N29" s="66">
        <v>0</v>
      </c>
      <c r="O29" s="67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</row>
    <row r="30" spans="1:25" ht="86.25" customHeight="1">
      <c r="A30" s="63">
        <v>3</v>
      </c>
      <c r="B30" s="64">
        <v>99987670</v>
      </c>
      <c r="C30" s="65" t="s">
        <v>38</v>
      </c>
      <c r="D30" s="66">
        <v>8402250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7">
        <v>0</v>
      </c>
      <c r="L30" s="66">
        <v>0</v>
      </c>
      <c r="M30" s="67">
        <v>0</v>
      </c>
      <c r="N30" s="66">
        <v>0</v>
      </c>
      <c r="O30" s="67">
        <v>0</v>
      </c>
      <c r="P30" s="66">
        <v>0</v>
      </c>
      <c r="Q30" s="66">
        <v>950</v>
      </c>
      <c r="R30" s="66">
        <v>2565000</v>
      </c>
      <c r="S30" s="66">
        <v>0</v>
      </c>
      <c r="T30" s="66">
        <v>0</v>
      </c>
      <c r="U30" s="66">
        <v>1290</v>
      </c>
      <c r="V30" s="66">
        <v>0</v>
      </c>
      <c r="W30" s="66">
        <v>5837250</v>
      </c>
      <c r="X30" s="66">
        <v>0</v>
      </c>
      <c r="Y30" s="66">
        <v>0</v>
      </c>
    </row>
    <row r="31" spans="1:25" ht="76.5" customHeight="1">
      <c r="A31" s="63">
        <v>4</v>
      </c>
      <c r="B31" s="64">
        <v>48400844</v>
      </c>
      <c r="C31" s="65" t="s">
        <v>39</v>
      </c>
      <c r="D31" s="66">
        <v>3441853.8</v>
      </c>
      <c r="E31" s="66">
        <v>293403.8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7">
        <v>0</v>
      </c>
      <c r="L31" s="66">
        <v>0</v>
      </c>
      <c r="M31" s="67">
        <v>0</v>
      </c>
      <c r="N31" s="66">
        <v>0</v>
      </c>
      <c r="O31" s="67">
        <v>0</v>
      </c>
      <c r="P31" s="66">
        <v>0</v>
      </c>
      <c r="Q31" s="66">
        <v>546</v>
      </c>
      <c r="R31" s="66">
        <v>1474200</v>
      </c>
      <c r="S31" s="66">
        <v>0</v>
      </c>
      <c r="T31" s="66">
        <v>0</v>
      </c>
      <c r="U31" s="66">
        <v>370</v>
      </c>
      <c r="V31" s="66">
        <v>0</v>
      </c>
      <c r="W31" s="66">
        <v>1674250</v>
      </c>
      <c r="X31" s="66">
        <v>0</v>
      </c>
      <c r="Y31" s="66">
        <v>0</v>
      </c>
    </row>
    <row r="32" spans="1:25" ht="72" customHeight="1">
      <c r="A32" s="63">
        <v>5</v>
      </c>
      <c r="B32" s="64">
        <v>99987658</v>
      </c>
      <c r="C32" s="65" t="s">
        <v>40</v>
      </c>
      <c r="D32" s="66">
        <v>4633250</v>
      </c>
      <c r="E32" s="66">
        <v>966580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7">
        <v>0</v>
      </c>
      <c r="L32" s="66">
        <v>0</v>
      </c>
      <c r="M32" s="67">
        <v>0</v>
      </c>
      <c r="N32" s="66">
        <v>0</v>
      </c>
      <c r="O32" s="67">
        <v>0</v>
      </c>
      <c r="P32" s="66">
        <v>0</v>
      </c>
      <c r="Q32" s="66">
        <v>950</v>
      </c>
      <c r="R32" s="66">
        <v>2565000</v>
      </c>
      <c r="S32" s="66">
        <v>0</v>
      </c>
      <c r="T32" s="66">
        <v>0</v>
      </c>
      <c r="U32" s="66">
        <v>410</v>
      </c>
      <c r="V32" s="66">
        <v>0</v>
      </c>
      <c r="W32" s="66">
        <v>1101670</v>
      </c>
      <c r="X32" s="66">
        <v>0</v>
      </c>
      <c r="Y32" s="66">
        <v>0</v>
      </c>
    </row>
    <row r="33" spans="1:25" ht="71.25" customHeight="1">
      <c r="A33" s="63">
        <v>6</v>
      </c>
      <c r="B33" s="64">
        <v>99987594</v>
      </c>
      <c r="C33" s="65" t="s">
        <v>41</v>
      </c>
      <c r="D33" s="66">
        <v>1103549.3999999999</v>
      </c>
      <c r="E33" s="66">
        <v>108506.4</v>
      </c>
      <c r="F33" s="66">
        <v>0</v>
      </c>
      <c r="G33" s="66">
        <v>0</v>
      </c>
      <c r="H33" s="66">
        <v>204915</v>
      </c>
      <c r="I33" s="66">
        <v>0</v>
      </c>
      <c r="J33" s="66">
        <v>0</v>
      </c>
      <c r="K33" s="67">
        <v>0</v>
      </c>
      <c r="L33" s="66">
        <v>0</v>
      </c>
      <c r="M33" s="67">
        <v>0</v>
      </c>
      <c r="N33" s="66">
        <v>0</v>
      </c>
      <c r="O33" s="67">
        <v>0</v>
      </c>
      <c r="P33" s="66">
        <v>0</v>
      </c>
      <c r="Q33" s="66">
        <v>354</v>
      </c>
      <c r="R33" s="66">
        <v>790128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</row>
    <row r="34" spans="1:25" ht="95.25" customHeight="1">
      <c r="A34" s="63">
        <v>7</v>
      </c>
      <c r="B34" s="64">
        <v>99987622</v>
      </c>
      <c r="C34" s="65" t="s">
        <v>42</v>
      </c>
      <c r="D34" s="66">
        <v>781925</v>
      </c>
      <c r="E34" s="66">
        <v>179285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7">
        <v>0</v>
      </c>
      <c r="L34" s="66">
        <v>0</v>
      </c>
      <c r="M34" s="67">
        <v>0</v>
      </c>
      <c r="N34" s="66">
        <v>0</v>
      </c>
      <c r="O34" s="67">
        <v>0</v>
      </c>
      <c r="P34" s="66">
        <v>0</v>
      </c>
      <c r="Q34" s="66">
        <v>270</v>
      </c>
      <c r="R34" s="66">
        <v>602640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</row>
    <row r="35" spans="1:25" ht="80.25" customHeight="1">
      <c r="A35" s="63">
        <v>8</v>
      </c>
      <c r="B35" s="64">
        <v>99987476</v>
      </c>
      <c r="C35" s="65" t="s">
        <v>43</v>
      </c>
      <c r="D35" s="66">
        <v>977804</v>
      </c>
      <c r="E35" s="66">
        <v>118484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7">
        <v>0</v>
      </c>
      <c r="L35" s="66">
        <v>0</v>
      </c>
      <c r="M35" s="67">
        <v>0</v>
      </c>
      <c r="N35" s="66">
        <v>0</v>
      </c>
      <c r="O35" s="67">
        <v>0</v>
      </c>
      <c r="P35" s="66">
        <v>0</v>
      </c>
      <c r="Q35" s="66">
        <v>385</v>
      </c>
      <c r="R35" s="66">
        <v>859320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</row>
    <row r="36" spans="1:25" ht="78" customHeight="1">
      <c r="A36" s="63">
        <v>9</v>
      </c>
      <c r="B36" s="64">
        <v>99987478</v>
      </c>
      <c r="C36" s="65" t="s">
        <v>44</v>
      </c>
      <c r="D36" s="66">
        <v>1115606</v>
      </c>
      <c r="E36" s="66">
        <v>112248</v>
      </c>
      <c r="F36" s="66">
        <v>0</v>
      </c>
      <c r="G36" s="66">
        <v>0</v>
      </c>
      <c r="H36" s="66">
        <v>179750</v>
      </c>
      <c r="I36" s="66">
        <v>0</v>
      </c>
      <c r="J36" s="66">
        <v>0</v>
      </c>
      <c r="K36" s="67">
        <v>0</v>
      </c>
      <c r="L36" s="66">
        <v>0</v>
      </c>
      <c r="M36" s="67">
        <v>0</v>
      </c>
      <c r="N36" s="66">
        <v>0</v>
      </c>
      <c r="O36" s="67">
        <v>0</v>
      </c>
      <c r="P36" s="66">
        <v>0</v>
      </c>
      <c r="Q36" s="66">
        <v>369</v>
      </c>
      <c r="R36" s="66">
        <v>823608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</row>
    <row r="37" spans="1:25" ht="75.75" customHeight="1">
      <c r="A37" s="63">
        <v>10</v>
      </c>
      <c r="B37" s="64">
        <v>99987512</v>
      </c>
      <c r="C37" s="65" t="s">
        <v>45</v>
      </c>
      <c r="D37" s="66">
        <v>6216700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7">
        <v>0</v>
      </c>
      <c r="L37" s="66">
        <v>0</v>
      </c>
      <c r="M37" s="67">
        <v>0</v>
      </c>
      <c r="N37" s="66">
        <v>0</v>
      </c>
      <c r="O37" s="67">
        <v>0</v>
      </c>
      <c r="P37" s="66">
        <v>0</v>
      </c>
      <c r="Q37" s="66">
        <v>707</v>
      </c>
      <c r="R37" s="66">
        <v>1908900</v>
      </c>
      <c r="S37" s="66">
        <v>0</v>
      </c>
      <c r="T37" s="66">
        <v>0</v>
      </c>
      <c r="U37" s="66">
        <v>952</v>
      </c>
      <c r="V37" s="66">
        <v>0</v>
      </c>
      <c r="W37" s="66">
        <v>4307800</v>
      </c>
      <c r="X37" s="66">
        <v>0</v>
      </c>
      <c r="Y37" s="66">
        <v>0</v>
      </c>
    </row>
    <row r="38" spans="1:25" ht="73.5" customHeight="1">
      <c r="A38" s="63">
        <v>11</v>
      </c>
      <c r="B38" s="64">
        <v>99987845</v>
      </c>
      <c r="C38" s="65" t="s">
        <v>46</v>
      </c>
      <c r="D38" s="66">
        <v>1714279.2</v>
      </c>
      <c r="E38" s="66">
        <v>231979.2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7">
        <v>0</v>
      </c>
      <c r="L38" s="66">
        <v>0</v>
      </c>
      <c r="M38" s="67">
        <v>0</v>
      </c>
      <c r="N38" s="66">
        <v>0</v>
      </c>
      <c r="O38" s="67">
        <v>0</v>
      </c>
      <c r="P38" s="66">
        <v>0</v>
      </c>
      <c r="Q38" s="66">
        <v>549</v>
      </c>
      <c r="R38" s="66">
        <v>1482300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</row>
    <row r="39" spans="1:25" ht="80.25" customHeight="1">
      <c r="A39" s="63">
        <v>12</v>
      </c>
      <c r="B39" s="64">
        <v>78919132</v>
      </c>
      <c r="C39" s="65" t="s">
        <v>47</v>
      </c>
      <c r="D39" s="66">
        <v>470225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7">
        <v>0</v>
      </c>
      <c r="L39" s="66">
        <v>0</v>
      </c>
      <c r="M39" s="67">
        <v>0</v>
      </c>
      <c r="N39" s="66">
        <v>0</v>
      </c>
      <c r="O39" s="67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175</v>
      </c>
      <c r="V39" s="66">
        <v>0</v>
      </c>
      <c r="W39" s="66">
        <v>470225</v>
      </c>
      <c r="X39" s="66">
        <v>0</v>
      </c>
      <c r="Y39" s="66">
        <v>0</v>
      </c>
    </row>
    <row r="40" spans="1:25" ht="72" customHeight="1">
      <c r="A40" s="63">
        <v>13</v>
      </c>
      <c r="B40" s="64">
        <v>99986623</v>
      </c>
      <c r="C40" s="65" t="s">
        <v>48</v>
      </c>
      <c r="D40" s="66">
        <v>2073865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7">
        <v>0</v>
      </c>
      <c r="L40" s="66">
        <v>0</v>
      </c>
      <c r="M40" s="67">
        <v>0</v>
      </c>
      <c r="N40" s="66">
        <v>0</v>
      </c>
      <c r="O40" s="67">
        <v>0</v>
      </c>
      <c r="P40" s="66">
        <v>0</v>
      </c>
      <c r="Q40" s="66">
        <v>438.3</v>
      </c>
      <c r="R40" s="66">
        <v>1183410</v>
      </c>
      <c r="S40" s="66">
        <v>0</v>
      </c>
      <c r="T40" s="66">
        <v>0</v>
      </c>
      <c r="U40" s="66">
        <v>185</v>
      </c>
      <c r="V40" s="66">
        <v>264</v>
      </c>
      <c r="W40" s="66">
        <v>890455</v>
      </c>
      <c r="X40" s="66">
        <v>0</v>
      </c>
      <c r="Y40" s="66">
        <v>0</v>
      </c>
    </row>
    <row r="41" spans="1:25" ht="72.75" customHeight="1">
      <c r="A41" s="63">
        <v>14</v>
      </c>
      <c r="B41" s="64">
        <v>99986630</v>
      </c>
      <c r="C41" s="65" t="s">
        <v>49</v>
      </c>
      <c r="D41" s="66">
        <v>2773406.4</v>
      </c>
      <c r="E41" s="66">
        <v>295586.39999999997</v>
      </c>
      <c r="F41" s="66">
        <v>1014420</v>
      </c>
      <c r="G41" s="66">
        <v>0</v>
      </c>
      <c r="H41" s="66">
        <v>0</v>
      </c>
      <c r="I41" s="66">
        <v>0</v>
      </c>
      <c r="J41" s="66">
        <v>0</v>
      </c>
      <c r="K41" s="67">
        <v>0</v>
      </c>
      <c r="L41" s="66">
        <v>0</v>
      </c>
      <c r="M41" s="67">
        <v>0</v>
      </c>
      <c r="N41" s="66">
        <v>0</v>
      </c>
      <c r="O41" s="67">
        <v>0</v>
      </c>
      <c r="P41" s="66">
        <v>0</v>
      </c>
      <c r="Q41" s="66">
        <v>542</v>
      </c>
      <c r="R41" s="66">
        <v>1463400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</row>
    <row r="42" spans="1:25" ht="72" customHeight="1">
      <c r="A42" s="63">
        <v>15</v>
      </c>
      <c r="B42" s="64">
        <v>99992182</v>
      </c>
      <c r="C42" s="65" t="s">
        <v>50</v>
      </c>
      <c r="D42" s="66">
        <v>712800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7">
        <v>0</v>
      </c>
      <c r="L42" s="66">
        <v>0</v>
      </c>
      <c r="M42" s="67">
        <v>0</v>
      </c>
      <c r="N42" s="66">
        <v>0</v>
      </c>
      <c r="O42" s="67">
        <v>0</v>
      </c>
      <c r="P42" s="66">
        <v>0</v>
      </c>
      <c r="Q42" s="66">
        <v>264</v>
      </c>
      <c r="R42" s="66">
        <v>712800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</row>
    <row r="43" spans="1:25" ht="75" customHeight="1">
      <c r="A43" s="63">
        <v>16</v>
      </c>
      <c r="B43" s="64">
        <v>99987836</v>
      </c>
      <c r="C43" s="65" t="s">
        <v>51</v>
      </c>
      <c r="D43" s="66">
        <v>877176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7">
        <v>0</v>
      </c>
      <c r="L43" s="66">
        <v>0</v>
      </c>
      <c r="M43" s="67">
        <v>0</v>
      </c>
      <c r="N43" s="66">
        <v>0</v>
      </c>
      <c r="O43" s="67">
        <v>0</v>
      </c>
      <c r="P43" s="66">
        <v>0</v>
      </c>
      <c r="Q43" s="66">
        <v>393</v>
      </c>
      <c r="R43" s="66">
        <v>877176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</row>
    <row r="44" spans="1:25" ht="69.75" customHeight="1">
      <c r="A44" s="63">
        <v>17</v>
      </c>
      <c r="B44" s="64">
        <v>99986542</v>
      </c>
      <c r="C44" s="65" t="s">
        <v>52</v>
      </c>
      <c r="D44" s="66">
        <v>866016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6">
        <v>0</v>
      </c>
      <c r="K44" s="67">
        <v>0</v>
      </c>
      <c r="L44" s="66">
        <v>0</v>
      </c>
      <c r="M44" s="67">
        <v>0</v>
      </c>
      <c r="N44" s="66">
        <v>0</v>
      </c>
      <c r="O44" s="67">
        <v>0</v>
      </c>
      <c r="P44" s="66">
        <v>0</v>
      </c>
      <c r="Q44" s="66">
        <v>388</v>
      </c>
      <c r="R44" s="66">
        <v>866016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66">
        <v>0</v>
      </c>
      <c r="Y44" s="66">
        <v>0</v>
      </c>
    </row>
    <row r="45" spans="1:25" ht="72.75" customHeight="1">
      <c r="A45" s="63">
        <v>18</v>
      </c>
      <c r="B45" s="64">
        <v>99987912</v>
      </c>
      <c r="C45" s="65" t="s">
        <v>53</v>
      </c>
      <c r="D45" s="66">
        <v>3474428</v>
      </c>
      <c r="E45" s="6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7">
        <v>0</v>
      </c>
      <c r="L45" s="66">
        <v>0</v>
      </c>
      <c r="M45" s="67">
        <v>0</v>
      </c>
      <c r="N45" s="66">
        <v>0</v>
      </c>
      <c r="O45" s="67">
        <v>0</v>
      </c>
      <c r="P45" s="66">
        <v>0</v>
      </c>
      <c r="Q45" s="66">
        <v>539</v>
      </c>
      <c r="R45" s="66">
        <v>1455300</v>
      </c>
      <c r="S45" s="66">
        <v>0</v>
      </c>
      <c r="T45" s="66">
        <v>0</v>
      </c>
      <c r="U45" s="66">
        <v>274</v>
      </c>
      <c r="V45" s="66">
        <v>861</v>
      </c>
      <c r="W45" s="66">
        <v>2019128</v>
      </c>
      <c r="X45" s="66">
        <v>0</v>
      </c>
      <c r="Y45" s="66">
        <v>0</v>
      </c>
    </row>
    <row r="46" spans="1:25" ht="82.5" customHeight="1">
      <c r="A46" s="68">
        <v>19</v>
      </c>
      <c r="B46" s="69" t="s">
        <v>96</v>
      </c>
      <c r="C46" s="69" t="s">
        <v>96</v>
      </c>
      <c r="D46" s="70">
        <v>1583604</v>
      </c>
      <c r="E46" s="71">
        <f t="shared" ref="E46:E57" si="1">+J46+K46</f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3">
        <v>0</v>
      </c>
      <c r="P46" s="74">
        <v>0</v>
      </c>
      <c r="Q46" s="75">
        <v>586.20000000000005</v>
      </c>
      <c r="R46" s="70">
        <v>1583604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4">
        <v>0</v>
      </c>
      <c r="Y46" s="74">
        <v>0</v>
      </c>
    </row>
    <row r="47" spans="1:25" ht="80.25" customHeight="1">
      <c r="A47" s="68">
        <v>20</v>
      </c>
      <c r="B47" s="69" t="s">
        <v>97</v>
      </c>
      <c r="C47" s="69" t="s">
        <v>97</v>
      </c>
      <c r="D47" s="70">
        <v>1596780</v>
      </c>
      <c r="E47" s="71">
        <f t="shared" si="1"/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3">
        <v>0</v>
      </c>
      <c r="P47" s="74">
        <v>0</v>
      </c>
      <c r="Q47" s="75">
        <v>591.4</v>
      </c>
      <c r="R47" s="70">
        <v>1596780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4">
        <v>0</v>
      </c>
      <c r="Y47" s="74">
        <v>0</v>
      </c>
    </row>
    <row r="48" spans="1:25" ht="81" customHeight="1">
      <c r="A48" s="68">
        <v>21</v>
      </c>
      <c r="B48" s="69" t="s">
        <v>98</v>
      </c>
      <c r="C48" s="69" t="s">
        <v>98</v>
      </c>
      <c r="D48" s="70">
        <v>1583604</v>
      </c>
      <c r="E48" s="71">
        <f t="shared" si="1"/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3">
        <v>0</v>
      </c>
      <c r="P48" s="74">
        <v>0</v>
      </c>
      <c r="Q48" s="72">
        <v>586.52</v>
      </c>
      <c r="R48" s="70">
        <v>1583604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4">
        <v>0</v>
      </c>
      <c r="Y48" s="74">
        <v>0</v>
      </c>
    </row>
    <row r="49" spans="1:25" ht="79.5" customHeight="1">
      <c r="A49" s="68">
        <v>22</v>
      </c>
      <c r="B49" s="69" t="s">
        <v>99</v>
      </c>
      <c r="C49" s="69" t="s">
        <v>99</v>
      </c>
      <c r="D49" s="70">
        <v>3330180</v>
      </c>
      <c r="E49" s="71">
        <f t="shared" si="1"/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3">
        <v>0</v>
      </c>
      <c r="P49" s="74">
        <v>0</v>
      </c>
      <c r="Q49" s="75">
        <v>1233.4000000000001</v>
      </c>
      <c r="R49" s="70">
        <v>3330180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4">
        <v>0</v>
      </c>
      <c r="Y49" s="74">
        <v>0</v>
      </c>
    </row>
    <row r="50" spans="1:25" ht="73.5" customHeight="1">
      <c r="A50" s="68">
        <v>23</v>
      </c>
      <c r="B50" s="76" t="s">
        <v>100</v>
      </c>
      <c r="C50" s="69" t="s">
        <v>100</v>
      </c>
      <c r="D50" s="70">
        <v>3644028</v>
      </c>
      <c r="E50" s="71">
        <f t="shared" si="1"/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3">
        <v>0</v>
      </c>
      <c r="P50" s="74">
        <v>0</v>
      </c>
      <c r="Q50" s="72">
        <v>1349.64</v>
      </c>
      <c r="R50" s="70">
        <v>3644028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4">
        <v>0</v>
      </c>
      <c r="Y50" s="74">
        <v>0</v>
      </c>
    </row>
    <row r="51" spans="1:25" ht="74.25" customHeight="1">
      <c r="A51" s="68">
        <v>24</v>
      </c>
      <c r="B51" s="69" t="s">
        <v>101</v>
      </c>
      <c r="C51" s="69" t="s">
        <v>101</v>
      </c>
      <c r="D51" s="70">
        <v>1015200</v>
      </c>
      <c r="E51" s="71">
        <f t="shared" si="1"/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3">
        <v>0</v>
      </c>
      <c r="P51" s="74">
        <v>0</v>
      </c>
      <c r="Q51" s="75">
        <v>376</v>
      </c>
      <c r="R51" s="70">
        <v>1015200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4">
        <v>0</v>
      </c>
      <c r="Y51" s="74">
        <v>0</v>
      </c>
    </row>
    <row r="52" spans="1:25" ht="69.75" customHeight="1">
      <c r="A52" s="68">
        <v>25</v>
      </c>
      <c r="B52" s="69" t="s">
        <v>102</v>
      </c>
      <c r="C52" s="69" t="s">
        <v>102</v>
      </c>
      <c r="D52" s="70">
        <v>1242000</v>
      </c>
      <c r="E52" s="71">
        <f t="shared" si="1"/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3">
        <v>0</v>
      </c>
      <c r="P52" s="74">
        <v>0</v>
      </c>
      <c r="Q52" s="75">
        <v>460</v>
      </c>
      <c r="R52" s="70">
        <v>1242000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4">
        <v>0</v>
      </c>
      <c r="Y52" s="74">
        <v>0</v>
      </c>
    </row>
    <row r="53" spans="1:25" ht="90.75" customHeight="1">
      <c r="A53" s="68">
        <v>26</v>
      </c>
      <c r="B53" s="69" t="s">
        <v>103</v>
      </c>
      <c r="C53" s="69" t="s">
        <v>103</v>
      </c>
      <c r="D53" s="70">
        <v>1888110</v>
      </c>
      <c r="E53" s="71">
        <f t="shared" si="1"/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3">
        <v>0</v>
      </c>
      <c r="P53" s="74">
        <v>0</v>
      </c>
      <c r="Q53" s="75">
        <v>699.3</v>
      </c>
      <c r="R53" s="70">
        <v>1888110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4">
        <v>0</v>
      </c>
      <c r="Y53" s="74">
        <v>0</v>
      </c>
    </row>
    <row r="54" spans="1:25" ht="75.75" customHeight="1">
      <c r="A54" s="68">
        <v>27</v>
      </c>
      <c r="B54" s="69" t="s">
        <v>104</v>
      </c>
      <c r="C54" s="69" t="s">
        <v>104</v>
      </c>
      <c r="D54" s="70">
        <v>1789171.2</v>
      </c>
      <c r="E54" s="71">
        <f t="shared" si="1"/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2">
        <v>0</v>
      </c>
      <c r="O54" s="73">
        <v>0</v>
      </c>
      <c r="P54" s="74">
        <v>0</v>
      </c>
      <c r="Q54" s="75">
        <v>801.6</v>
      </c>
      <c r="R54" s="70">
        <v>1789171.2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4">
        <v>0</v>
      </c>
      <c r="Y54" s="74">
        <v>0</v>
      </c>
    </row>
    <row r="55" spans="1:25" ht="95.25" customHeight="1">
      <c r="A55" s="68">
        <v>28</v>
      </c>
      <c r="B55" s="69" t="s">
        <v>105</v>
      </c>
      <c r="C55" s="69" t="s">
        <v>105</v>
      </c>
      <c r="D55" s="70">
        <v>1882170</v>
      </c>
      <c r="E55" s="71">
        <f t="shared" si="1"/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3">
        <v>0</v>
      </c>
      <c r="P55" s="74">
        <v>0</v>
      </c>
      <c r="Q55" s="75">
        <v>697.1</v>
      </c>
      <c r="R55" s="70">
        <v>1882170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4">
        <v>0</v>
      </c>
      <c r="Y55" s="74">
        <v>0</v>
      </c>
    </row>
    <row r="56" spans="1:25" ht="78.75" customHeight="1">
      <c r="A56" s="68">
        <v>29</v>
      </c>
      <c r="B56" s="69" t="s">
        <v>106</v>
      </c>
      <c r="C56" s="69" t="s">
        <v>106</v>
      </c>
      <c r="D56" s="70">
        <v>1015200</v>
      </c>
      <c r="E56" s="71">
        <f t="shared" si="1"/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3">
        <v>0</v>
      </c>
      <c r="P56" s="74">
        <v>0</v>
      </c>
      <c r="Q56" s="75">
        <v>376</v>
      </c>
      <c r="R56" s="70">
        <v>1015200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4">
        <v>0</v>
      </c>
      <c r="Y56" s="74">
        <v>0</v>
      </c>
    </row>
    <row r="57" spans="1:25" ht="86.25" customHeight="1">
      <c r="A57" s="77">
        <v>30</v>
      </c>
      <c r="B57" s="69" t="s">
        <v>107</v>
      </c>
      <c r="C57" s="69" t="s">
        <v>107</v>
      </c>
      <c r="D57" s="78">
        <v>656100</v>
      </c>
      <c r="E57" s="72">
        <f t="shared" si="1"/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3">
        <v>0</v>
      </c>
      <c r="P57" s="74">
        <v>0</v>
      </c>
      <c r="Q57" s="79">
        <v>243</v>
      </c>
      <c r="R57" s="78">
        <v>656100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4">
        <v>0</v>
      </c>
      <c r="Y57" s="74">
        <v>0</v>
      </c>
    </row>
    <row r="58" spans="1:25" ht="49.5" customHeight="1">
      <c r="A58" s="19" t="s">
        <v>54</v>
      </c>
      <c r="B58" s="36" t="s">
        <v>54</v>
      </c>
      <c r="C58" s="37" t="s">
        <v>54</v>
      </c>
      <c r="D58" s="21" t="s">
        <v>54</v>
      </c>
      <c r="E58" s="21" t="s">
        <v>54</v>
      </c>
      <c r="F58" s="21" t="s">
        <v>54</v>
      </c>
      <c r="G58" s="21" t="s">
        <v>54</v>
      </c>
      <c r="H58" s="21" t="s">
        <v>54</v>
      </c>
      <c r="I58" s="21" t="s">
        <v>54</v>
      </c>
      <c r="J58" s="21" t="s">
        <v>54</v>
      </c>
      <c r="K58" s="38" t="s">
        <v>54</v>
      </c>
      <c r="L58" s="21" t="s">
        <v>54</v>
      </c>
      <c r="M58" s="38" t="s">
        <v>54</v>
      </c>
      <c r="N58" s="21" t="s">
        <v>54</v>
      </c>
      <c r="O58" s="38" t="s">
        <v>54</v>
      </c>
      <c r="P58" s="21" t="s">
        <v>54</v>
      </c>
      <c r="Q58" s="21" t="s">
        <v>54</v>
      </c>
      <c r="R58" s="21" t="s">
        <v>54</v>
      </c>
      <c r="S58" s="21" t="s">
        <v>54</v>
      </c>
      <c r="T58" s="21" t="s">
        <v>54</v>
      </c>
      <c r="U58" s="21" t="s">
        <v>54</v>
      </c>
      <c r="V58" s="21" t="s">
        <v>54</v>
      </c>
      <c r="W58" s="21" t="s">
        <v>54</v>
      </c>
      <c r="X58" s="21" t="s">
        <v>54</v>
      </c>
      <c r="Y58" s="21" t="s">
        <v>54</v>
      </c>
    </row>
    <row r="59" spans="1:25" ht="49.5" customHeight="1">
      <c r="A59" s="19" t="s">
        <v>54</v>
      </c>
      <c r="B59" s="36" t="s">
        <v>54</v>
      </c>
      <c r="C59" s="103" t="s">
        <v>123</v>
      </c>
      <c r="D59" s="103"/>
      <c r="E59" s="103"/>
      <c r="F59" s="81" t="s">
        <v>54</v>
      </c>
      <c r="G59" s="81" t="s">
        <v>54</v>
      </c>
      <c r="H59" s="81" t="s">
        <v>54</v>
      </c>
      <c r="I59" s="104"/>
      <c r="J59" s="104"/>
      <c r="K59" s="104"/>
      <c r="L59" s="81" t="s">
        <v>54</v>
      </c>
      <c r="M59" s="80" t="s">
        <v>54</v>
      </c>
      <c r="N59" s="81" t="s">
        <v>54</v>
      </c>
      <c r="O59" s="80" t="s">
        <v>54</v>
      </c>
      <c r="P59" s="81" t="s">
        <v>54</v>
      </c>
      <c r="Q59" s="81" t="s">
        <v>54</v>
      </c>
      <c r="R59" s="81" t="s">
        <v>124</v>
      </c>
      <c r="S59" s="21" t="s">
        <v>54</v>
      </c>
      <c r="T59" s="21" t="s">
        <v>54</v>
      </c>
      <c r="U59" s="21" t="s">
        <v>54</v>
      </c>
      <c r="V59" s="21" t="s">
        <v>54</v>
      </c>
      <c r="W59" s="21" t="s">
        <v>54</v>
      </c>
      <c r="X59" s="21" t="s">
        <v>54</v>
      </c>
      <c r="Y59" s="21" t="s">
        <v>54</v>
      </c>
    </row>
  </sheetData>
  <mergeCells count="28">
    <mergeCell ref="C59:E59"/>
    <mergeCell ref="I59:K59"/>
    <mergeCell ref="U21:W23"/>
    <mergeCell ref="X21:Y23"/>
    <mergeCell ref="A27:C27"/>
    <mergeCell ref="A20:A24"/>
    <mergeCell ref="C20:C24"/>
    <mergeCell ref="D20:D23"/>
    <mergeCell ref="E20:Y20"/>
    <mergeCell ref="E21:J22"/>
    <mergeCell ref="K21:L23"/>
    <mergeCell ref="M21:N23"/>
    <mergeCell ref="O21:P23"/>
    <mergeCell ref="Q21:R23"/>
    <mergeCell ref="S21:T23"/>
    <mergeCell ref="A18:Y18"/>
    <mergeCell ref="A15:Y15"/>
    <mergeCell ref="A16:Y16"/>
    <mergeCell ref="A17:Y17"/>
    <mergeCell ref="T1:Y1"/>
    <mergeCell ref="T2:Y2"/>
    <mergeCell ref="T4:Y4"/>
    <mergeCell ref="T6:Y6"/>
    <mergeCell ref="T8:Y8"/>
    <mergeCell ref="T9:Y9"/>
    <mergeCell ref="T10:Y10"/>
    <mergeCell ref="T11:Y11"/>
    <mergeCell ref="T13:Y13"/>
  </mergeCells>
  <conditionalFormatting sqref="A60:L75 Q60:U75 W60:Y75 J28:K58 A28:C59 F28:I59 L28:Y59">
    <cfRule type="expression" dxfId="19" priority="18">
      <formula>VALUE($B28)</formula>
    </cfRule>
  </conditionalFormatting>
  <conditionalFormatting sqref="D28:E58">
    <cfRule type="expression" dxfId="18" priority="16">
      <formula>VALUE($B28)</formula>
    </cfRule>
  </conditionalFormatting>
  <conditionalFormatting sqref="E28:Y46 X46:Y57 O46:P57 E52:E58 J52:K58 F52:I59 L52:Y59">
    <cfRule type="expression" dxfId="17" priority="15">
      <formula>OR(EXACT($A23,"РАЗДЕЛ 1"),EXACT($A23,"РАЗДЕЛ 2"))</formula>
    </cfRule>
  </conditionalFormatting>
  <conditionalFormatting sqref="E47:E50 D46:D57 D51:E58 J28:K58 A28:E46 A51:C59 F28:I59 L28:Y59">
    <cfRule type="expression" dxfId="16" priority="17">
      <formula>OR(EXACT($A24,"РАЗДЕЛ 1"),EXACT($A24,"РАЗДЕЛ 2"))</formula>
    </cfRule>
  </conditionalFormatting>
  <conditionalFormatting sqref="M60:P75">
    <cfRule type="expression" dxfId="15" priority="14">
      <formula>VALUE($B60)</formula>
    </cfRule>
  </conditionalFormatting>
  <conditionalFormatting sqref="V60:V75">
    <cfRule type="expression" dxfId="14" priority="10">
      <formula>VALUE($B60)</formula>
    </cfRule>
  </conditionalFormatting>
  <conditionalFormatting sqref="E51:Y51">
    <cfRule type="expression" dxfId="13" priority="33">
      <formula>OR(EXACT(#REF!,"РАЗДЕЛ 1"),EXACT(#REF!,"РАЗДЕЛ 2"))</formula>
    </cfRule>
  </conditionalFormatting>
  <conditionalFormatting sqref="A47:Y49">
    <cfRule type="expression" dxfId="12" priority="67">
      <formula>OR(EXACT($A44,"РАЗДЕЛ 1"),EXACT($A44,"РАЗДЕЛ 2"))</formula>
    </cfRule>
  </conditionalFormatting>
  <conditionalFormatting sqref="A50:Y50 D51">
    <cfRule type="expression" dxfId="11" priority="69">
      <formula>OR(EXACT(#REF!,"РАЗДЕЛ 1"),EXACT(#REF!,"РАЗДЕЛ 2"))</formula>
    </cfRule>
  </conditionalFormatting>
  <conditionalFormatting sqref="D46 D52:D57">
    <cfRule type="expression" dxfId="10" priority="2">
      <formula>OR(EXACT($A41,"РАЗДЕЛ 1"),EXACT($A41,"РАЗДЕЛ 2"))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scale="38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topLeftCell="D1" zoomScale="120" zoomScaleNormal="140" zoomScaleSheetLayoutView="120" workbookViewId="0">
      <selection activeCell="F6" sqref="F6"/>
    </sheetView>
  </sheetViews>
  <sheetFormatPr defaultRowHeight="15"/>
  <cols>
    <col min="1" max="1" width="10.42578125" style="1" customWidth="1"/>
    <col min="2" max="2" width="11.7109375" style="1" hidden="1" customWidth="1"/>
    <col min="3" max="3" width="49.7109375" style="1" customWidth="1"/>
    <col min="4" max="4" width="20.7109375" style="1" customWidth="1"/>
    <col min="5" max="5" width="15.5703125" style="1" customWidth="1"/>
    <col min="6" max="6" width="21.140625" style="1" customWidth="1"/>
    <col min="7" max="7" width="14.85546875" style="1" customWidth="1"/>
    <col min="8" max="8" width="16.5703125" style="1" customWidth="1"/>
    <col min="9" max="9" width="17.5703125" style="1" customWidth="1"/>
    <col min="10" max="10" width="17.28515625" style="1" customWidth="1"/>
    <col min="11" max="11" width="13.5703125" style="1" customWidth="1"/>
    <col min="12" max="12" width="15.140625" style="1" customWidth="1"/>
    <col min="13" max="16384" width="9.140625" style="1"/>
  </cols>
  <sheetData>
    <row r="1" spans="1:14" ht="18.75" customHeight="1">
      <c r="J1" s="117" t="s">
        <v>112</v>
      </c>
      <c r="K1" s="117"/>
      <c r="L1" s="117"/>
      <c r="M1" s="117"/>
      <c r="N1" s="117"/>
    </row>
    <row r="2" spans="1:14" ht="63" customHeight="1">
      <c r="J2" s="118" t="s">
        <v>116</v>
      </c>
      <c r="K2" s="118"/>
      <c r="L2" s="118"/>
      <c r="M2" s="118"/>
      <c r="N2" s="118"/>
    </row>
    <row r="3" spans="1:14" ht="18.75" customHeight="1">
      <c r="J3" s="119" t="s">
        <v>127</v>
      </c>
      <c r="K3" s="120"/>
      <c r="L3" s="120"/>
      <c r="M3" s="120"/>
      <c r="N3" s="120"/>
    </row>
    <row r="4" spans="1:14" ht="18.75">
      <c r="K4" s="122"/>
      <c r="L4" s="122"/>
      <c r="M4" s="122"/>
      <c r="N4" s="122"/>
    </row>
    <row r="5" spans="1:14" ht="18.75" customHeight="1">
      <c r="J5" s="117" t="s">
        <v>113</v>
      </c>
      <c r="K5" s="117"/>
      <c r="L5" s="117"/>
      <c r="M5" s="117"/>
      <c r="N5" s="117"/>
    </row>
    <row r="6" spans="1:14" ht="18.75" customHeight="1">
      <c r="J6" s="121"/>
      <c r="K6" s="121"/>
      <c r="L6" s="121"/>
      <c r="M6" s="121"/>
      <c r="N6" s="121"/>
    </row>
    <row r="7" spans="1:14" ht="18.75" customHeight="1">
      <c r="A7" s="9"/>
      <c r="B7" s="9"/>
      <c r="C7" s="9"/>
      <c r="D7" s="9"/>
      <c r="E7" s="9"/>
      <c r="F7" s="9"/>
      <c r="G7" s="9"/>
      <c r="H7" s="9"/>
      <c r="I7" s="9"/>
      <c r="J7" s="117" t="s">
        <v>114</v>
      </c>
      <c r="K7" s="117"/>
      <c r="L7" s="117"/>
      <c r="M7" s="117"/>
      <c r="N7" s="117"/>
    </row>
    <row r="8" spans="1:14" ht="62.25" customHeight="1">
      <c r="A8" s="9"/>
      <c r="B8" s="9"/>
      <c r="C8" s="9"/>
      <c r="D8" s="9"/>
      <c r="E8" s="9"/>
      <c r="F8" s="9"/>
      <c r="G8" s="9"/>
      <c r="H8" s="9"/>
      <c r="I8" s="9"/>
      <c r="J8" s="118" t="s">
        <v>117</v>
      </c>
      <c r="K8" s="118"/>
      <c r="L8" s="118"/>
      <c r="M8" s="118"/>
      <c r="N8" s="118"/>
    </row>
    <row r="9" spans="1:14" ht="18.75">
      <c r="A9" s="9"/>
      <c r="B9" s="9"/>
      <c r="C9" s="9"/>
      <c r="D9" s="9"/>
      <c r="E9" s="9"/>
      <c r="F9" s="9"/>
      <c r="G9" s="9"/>
      <c r="H9" s="9"/>
      <c r="I9" s="9"/>
      <c r="J9" s="117" t="s">
        <v>118</v>
      </c>
      <c r="K9" s="117"/>
      <c r="L9" s="117"/>
      <c r="M9" s="117"/>
      <c r="N9" s="117"/>
    </row>
    <row r="10" spans="1:14" ht="69.75" customHeight="1">
      <c r="A10" s="9"/>
      <c r="B10" s="9"/>
      <c r="C10" s="9"/>
      <c r="D10" s="9"/>
      <c r="E10" s="9"/>
      <c r="F10" s="9"/>
      <c r="G10" s="9"/>
      <c r="H10" s="9"/>
      <c r="I10" s="9"/>
      <c r="J10" s="118" t="s">
        <v>115</v>
      </c>
      <c r="K10" s="118"/>
      <c r="L10" s="118"/>
      <c r="M10" s="118"/>
      <c r="N10" s="118"/>
    </row>
    <row r="11" spans="1:14" ht="18.75">
      <c r="A11" s="9"/>
      <c r="B11" s="9"/>
      <c r="C11" s="9"/>
      <c r="D11" s="9"/>
      <c r="E11" s="9"/>
      <c r="F11" s="9"/>
      <c r="G11" s="9"/>
      <c r="H11" s="9"/>
      <c r="I11" s="9"/>
      <c r="J11" s="117" t="s">
        <v>128</v>
      </c>
      <c r="K11" s="117"/>
      <c r="L11" s="117"/>
      <c r="M11" s="117"/>
      <c r="N11" s="117"/>
    </row>
    <row r="12" spans="1:14" ht="11.25" customHeight="1">
      <c r="A12" s="9"/>
      <c r="B12" s="9"/>
      <c r="C12" s="9"/>
      <c r="D12" s="4" t="s">
        <v>56</v>
      </c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14" ht="34.5" customHeight="1">
      <c r="A13" s="96" t="s">
        <v>15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"/>
      <c r="M13" s="9"/>
      <c r="N13" s="9"/>
    </row>
    <row r="14" spans="1:14" ht="27" customHeight="1">
      <c r="A14" s="96" t="s">
        <v>34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"/>
    </row>
    <row r="15" spans="1:14" ht="7.5" customHeight="1">
      <c r="A15" s="96" t="s">
        <v>119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"/>
    </row>
    <row r="16" spans="1:14" ht="87.75" customHeight="1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"/>
    </row>
    <row r="17" spans="1:14" ht="2.25" customHeight="1">
      <c r="A17" s="98" t="s">
        <v>0</v>
      </c>
      <c r="B17" s="11"/>
      <c r="C17" s="98" t="s">
        <v>17</v>
      </c>
      <c r="D17" s="98" t="s">
        <v>94</v>
      </c>
      <c r="E17" s="92" t="s">
        <v>85</v>
      </c>
      <c r="F17" s="92"/>
      <c r="G17" s="92"/>
      <c r="H17" s="92"/>
      <c r="I17" s="92"/>
      <c r="J17" s="92"/>
      <c r="K17" s="92"/>
      <c r="L17" s="92"/>
      <c r="M17" s="8"/>
      <c r="N17" s="8"/>
    </row>
    <row r="18" spans="1:14" ht="107.25" hidden="1" customHeight="1">
      <c r="A18" s="99"/>
      <c r="B18" s="12"/>
      <c r="C18" s="99"/>
      <c r="D18" s="99"/>
      <c r="E18" s="92"/>
      <c r="F18" s="92"/>
      <c r="G18" s="92"/>
      <c r="H18" s="92"/>
      <c r="I18" s="92"/>
      <c r="J18" s="92"/>
      <c r="K18" s="92"/>
      <c r="L18" s="92"/>
      <c r="M18" s="8"/>
      <c r="N18" s="8"/>
    </row>
    <row r="19" spans="1:14" ht="297.75" customHeight="1">
      <c r="A19" s="99"/>
      <c r="B19" s="12"/>
      <c r="C19" s="99"/>
      <c r="D19" s="100"/>
      <c r="E19" s="13" t="s">
        <v>86</v>
      </c>
      <c r="F19" s="13" t="s">
        <v>87</v>
      </c>
      <c r="G19" s="13" t="s">
        <v>88</v>
      </c>
      <c r="H19" s="13" t="s">
        <v>89</v>
      </c>
      <c r="I19" s="13" t="s">
        <v>90</v>
      </c>
      <c r="J19" s="13" t="s">
        <v>91</v>
      </c>
      <c r="K19" s="13" t="s">
        <v>92</v>
      </c>
      <c r="L19" s="14" t="s">
        <v>95</v>
      </c>
      <c r="M19" s="8"/>
      <c r="N19" s="8"/>
    </row>
    <row r="20" spans="1:14" ht="45.75" customHeight="1">
      <c r="A20" s="100"/>
      <c r="B20" s="15"/>
      <c r="C20" s="100"/>
      <c r="D20" s="13" t="s">
        <v>93</v>
      </c>
      <c r="E20" s="13" t="s">
        <v>4</v>
      </c>
      <c r="F20" s="13" t="s">
        <v>4</v>
      </c>
      <c r="G20" s="13" t="s">
        <v>4</v>
      </c>
      <c r="H20" s="13" t="s">
        <v>4</v>
      </c>
      <c r="I20" s="13" t="s">
        <v>4</v>
      </c>
      <c r="J20" s="13" t="s">
        <v>4</v>
      </c>
      <c r="K20" s="13" t="s">
        <v>4</v>
      </c>
      <c r="L20" s="16" t="s">
        <v>4</v>
      </c>
      <c r="M20" s="8"/>
      <c r="N20" s="8"/>
    </row>
    <row r="21" spans="1:14" ht="45.75" customHeight="1">
      <c r="A21" s="13">
        <v>1</v>
      </c>
      <c r="B21" s="13"/>
      <c r="C21" s="13">
        <v>2</v>
      </c>
      <c r="D21" s="13">
        <v>3</v>
      </c>
      <c r="E21" s="13">
        <v>4</v>
      </c>
      <c r="F21" s="13">
        <v>5</v>
      </c>
      <c r="G21" s="13">
        <v>6</v>
      </c>
      <c r="H21" s="13">
        <v>7</v>
      </c>
      <c r="I21" s="13">
        <v>8</v>
      </c>
      <c r="J21" s="13">
        <v>9</v>
      </c>
      <c r="K21" s="13">
        <v>10</v>
      </c>
      <c r="L21" s="17">
        <v>11</v>
      </c>
      <c r="M21" s="8"/>
      <c r="N21" s="8"/>
    </row>
    <row r="22" spans="1:14" ht="61.5" customHeight="1">
      <c r="A22" s="124" t="s">
        <v>35</v>
      </c>
      <c r="B22" s="124"/>
      <c r="C22" s="124"/>
      <c r="D22" s="18">
        <f>D23+D24+D25+D26+D27+D29+D30+D31+D32+D33+D34+D35+D36+D37+D38+D40+D41+D42+D43+D45+D46+D47+D48+D49+D50+D51+D52+D28+D39+D44</f>
        <v>3013212.9</v>
      </c>
      <c r="E22" s="18">
        <f>E23+E24+E25+E26+E27+E29+E30+E31+E32+E33+E34+E35+E36+E37+E38+E40+E41+E42+E43+E45+E46+E47+E48+E49+E50+E51+E52+E28+E39+E44</f>
        <v>0</v>
      </c>
      <c r="F22" s="18">
        <f>F23+F24+F25+F26+F27+F28+F29+F30+F31+F32+F33+F34+F35+F36+F37+F38+F39+F40+F41+F42+F43+F44+F45+F46+F47++++++F48+F49+F50+F51+F52</f>
        <v>2293212.9</v>
      </c>
      <c r="G22" s="18">
        <f>G23+G24+G25+G26+G27+G29+G30+G31+G32+G33+G34+G35+G36+G37+G38+G40+G41+G42+G43+G45+G46+G47+G48+G49+G50+G51+G52+G28+G39+G44</f>
        <v>0</v>
      </c>
      <c r="H22" s="18">
        <v>0</v>
      </c>
      <c r="I22" s="18">
        <f>I23+I24+I25+I26+I27+I29+I30+I31+I32+I33+I34+I35+I36+I37+I38+I40+I41+I42+I43+I45+I46+I47+I48+I49+I50+I51+I52+I28+I39+I44</f>
        <v>720000</v>
      </c>
      <c r="J22" s="18">
        <f>J23+J24+J25+J26+J27+J29+J30+J31+J32+J33+J34+J35+J36+J37+J38+J40+J41+J42+J43+J45+J46+J47+J48+J49+J50+J51+J52+J28+J39+J44</f>
        <v>0</v>
      </c>
      <c r="K22" s="18">
        <f>K23+K24+K25+K26+K27+K29+K30+K31+K32+K33+K34+K35+K36+K37+K38+K40+K41+K42+K43+K45+K46+K47+K48+K49+K50+K51+K52+K28+K39+K44</f>
        <v>0</v>
      </c>
      <c r="L22" s="18">
        <f>L23+L24+L25+L26+L27+L29+L30+L31+L32+L33+L34+L35+L36+L37+L38+L40+L41+L42+L43+L45+L46+L47+L48+L49+L50+L51+L52+L28+L39+L44</f>
        <v>0</v>
      </c>
      <c r="M22" s="8"/>
      <c r="N22" s="8"/>
    </row>
    <row r="23" spans="1:14" ht="45.75" customHeight="1">
      <c r="A23" s="19">
        <v>1</v>
      </c>
      <c r="B23" s="19">
        <v>99987615</v>
      </c>
      <c r="C23" s="20" t="s">
        <v>36</v>
      </c>
      <c r="D23" s="21">
        <v>36347.279999999999</v>
      </c>
      <c r="E23" s="21">
        <v>0</v>
      </c>
      <c r="F23" s="21">
        <v>12347.28</v>
      </c>
      <c r="G23" s="21">
        <v>0</v>
      </c>
      <c r="H23" s="21">
        <v>0</v>
      </c>
      <c r="I23" s="21">
        <v>24000</v>
      </c>
      <c r="J23" s="21">
        <v>0</v>
      </c>
      <c r="K23" s="21">
        <v>0</v>
      </c>
      <c r="L23" s="21">
        <v>0</v>
      </c>
      <c r="M23" s="8"/>
      <c r="N23" s="8"/>
    </row>
    <row r="24" spans="1:14" ht="45.75" customHeight="1">
      <c r="A24" s="19">
        <v>2</v>
      </c>
      <c r="B24" s="19">
        <v>99987846</v>
      </c>
      <c r="C24" s="20" t="s">
        <v>37</v>
      </c>
      <c r="D24" s="21">
        <v>73991.100000000006</v>
      </c>
      <c r="E24" s="21">
        <v>0</v>
      </c>
      <c r="F24" s="21">
        <v>49991.1</v>
      </c>
      <c r="G24" s="21">
        <v>0</v>
      </c>
      <c r="H24" s="21">
        <v>0</v>
      </c>
      <c r="I24" s="21">
        <v>24000</v>
      </c>
      <c r="J24" s="21">
        <v>0</v>
      </c>
      <c r="K24" s="21">
        <v>0</v>
      </c>
      <c r="L24" s="21">
        <v>0</v>
      </c>
      <c r="M24" s="8"/>
      <c r="N24" s="8"/>
    </row>
    <row r="25" spans="1:14" ht="45.75" customHeight="1">
      <c r="A25" s="19">
        <v>3</v>
      </c>
      <c r="B25" s="19">
        <v>99987670</v>
      </c>
      <c r="C25" s="20" t="s">
        <v>38</v>
      </c>
      <c r="D25" s="21">
        <v>184000</v>
      </c>
      <c r="E25" s="21">
        <v>0</v>
      </c>
      <c r="F25" s="21">
        <v>160000</v>
      </c>
      <c r="G25" s="21">
        <v>0</v>
      </c>
      <c r="H25" s="21">
        <v>0</v>
      </c>
      <c r="I25" s="21">
        <v>24000</v>
      </c>
      <c r="J25" s="21">
        <v>0</v>
      </c>
      <c r="K25" s="21">
        <v>0</v>
      </c>
      <c r="L25" s="21">
        <v>0</v>
      </c>
      <c r="M25" s="8"/>
      <c r="N25" s="8"/>
    </row>
    <row r="26" spans="1:14" ht="45.75" customHeight="1">
      <c r="A26" s="19">
        <v>4</v>
      </c>
      <c r="B26" s="19">
        <v>48400844</v>
      </c>
      <c r="C26" s="20" t="s">
        <v>39</v>
      </c>
      <c r="D26" s="21">
        <v>201604.23</v>
      </c>
      <c r="E26" s="21">
        <v>0</v>
      </c>
      <c r="F26" s="21">
        <v>177604.23</v>
      </c>
      <c r="G26" s="21">
        <v>0</v>
      </c>
      <c r="H26" s="21">
        <v>0</v>
      </c>
      <c r="I26" s="21">
        <v>24000</v>
      </c>
      <c r="J26" s="21">
        <v>0</v>
      </c>
      <c r="K26" s="21">
        <v>0</v>
      </c>
      <c r="L26" s="21">
        <v>0</v>
      </c>
      <c r="M26" s="8"/>
      <c r="N26" s="8"/>
    </row>
    <row r="27" spans="1:14" ht="60" customHeight="1">
      <c r="A27" s="19">
        <v>5</v>
      </c>
      <c r="B27" s="19">
        <v>99987658</v>
      </c>
      <c r="C27" s="20" t="s">
        <v>40</v>
      </c>
      <c r="D27" s="21">
        <v>228095</v>
      </c>
      <c r="E27" s="21">
        <v>0</v>
      </c>
      <c r="F27" s="21">
        <v>204095</v>
      </c>
      <c r="G27" s="21">
        <v>0</v>
      </c>
      <c r="H27" s="21">
        <v>0</v>
      </c>
      <c r="I27" s="21">
        <v>24000</v>
      </c>
      <c r="J27" s="21">
        <v>0</v>
      </c>
      <c r="K27" s="21">
        <v>0</v>
      </c>
      <c r="L27" s="21">
        <v>0</v>
      </c>
      <c r="M27" s="8"/>
      <c r="N27" s="8"/>
    </row>
    <row r="28" spans="1:14" ht="63.75" customHeight="1">
      <c r="A28" s="19">
        <v>6</v>
      </c>
      <c r="B28" s="19">
        <v>99987594</v>
      </c>
      <c r="C28" s="20" t="s">
        <v>41</v>
      </c>
      <c r="D28" s="21">
        <v>90212.959999999992</v>
      </c>
      <c r="E28" s="21">
        <v>0</v>
      </c>
      <c r="F28" s="21">
        <v>66212.959999999992</v>
      </c>
      <c r="G28" s="21">
        <v>0</v>
      </c>
      <c r="H28" s="21">
        <v>0</v>
      </c>
      <c r="I28" s="21">
        <v>24000</v>
      </c>
      <c r="J28" s="21">
        <v>0</v>
      </c>
      <c r="K28" s="21">
        <v>0</v>
      </c>
      <c r="L28" s="21">
        <v>0</v>
      </c>
      <c r="M28" s="8"/>
      <c r="N28" s="8"/>
    </row>
    <row r="29" spans="1:14" ht="45.75" customHeight="1">
      <c r="A29" s="19">
        <v>7</v>
      </c>
      <c r="B29" s="19">
        <v>99987622</v>
      </c>
      <c r="C29" s="20" t="s">
        <v>42</v>
      </c>
      <c r="D29" s="21">
        <v>70915.5</v>
      </c>
      <c r="E29" s="21">
        <v>0</v>
      </c>
      <c r="F29" s="21">
        <v>46915.5</v>
      </c>
      <c r="G29" s="21">
        <v>0</v>
      </c>
      <c r="H29" s="21">
        <v>0</v>
      </c>
      <c r="I29" s="21">
        <v>24000</v>
      </c>
      <c r="J29" s="21">
        <v>0</v>
      </c>
      <c r="K29" s="21">
        <v>0</v>
      </c>
      <c r="L29" s="21">
        <v>0</v>
      </c>
      <c r="M29" s="8"/>
      <c r="N29" s="8"/>
    </row>
    <row r="30" spans="1:14" ht="45.75" customHeight="1">
      <c r="A30" s="19">
        <v>8</v>
      </c>
      <c r="B30" s="19">
        <v>99987476</v>
      </c>
      <c r="C30" s="20" t="s">
        <v>43</v>
      </c>
      <c r="D30" s="21">
        <v>81109.040000000008</v>
      </c>
      <c r="E30" s="21">
        <v>0</v>
      </c>
      <c r="F30" s="21">
        <v>57109.04</v>
      </c>
      <c r="G30" s="21">
        <v>0</v>
      </c>
      <c r="H30" s="21">
        <v>0</v>
      </c>
      <c r="I30" s="21">
        <v>24000</v>
      </c>
      <c r="J30" s="21">
        <v>0</v>
      </c>
      <c r="K30" s="21">
        <v>0</v>
      </c>
      <c r="L30" s="21">
        <v>0</v>
      </c>
      <c r="M30" s="8"/>
      <c r="N30" s="8"/>
    </row>
    <row r="31" spans="1:14" ht="45.75" customHeight="1">
      <c r="A31" s="19">
        <v>9</v>
      </c>
      <c r="B31" s="19">
        <v>99987478</v>
      </c>
      <c r="C31" s="20" t="s">
        <v>44</v>
      </c>
      <c r="D31" s="21">
        <v>90936.36</v>
      </c>
      <c r="E31" s="21">
        <v>0</v>
      </c>
      <c r="F31" s="21">
        <v>66936.36</v>
      </c>
      <c r="G31" s="21">
        <v>0</v>
      </c>
      <c r="H31" s="21">
        <v>0</v>
      </c>
      <c r="I31" s="21">
        <v>24000</v>
      </c>
      <c r="J31" s="21">
        <v>0</v>
      </c>
      <c r="K31" s="21">
        <v>0</v>
      </c>
      <c r="L31" s="21">
        <v>0</v>
      </c>
      <c r="M31" s="8"/>
      <c r="N31" s="8"/>
    </row>
    <row r="32" spans="1:14" ht="45.75" customHeight="1">
      <c r="A32" s="19">
        <v>10</v>
      </c>
      <c r="B32" s="19">
        <v>99987512</v>
      </c>
      <c r="C32" s="20" t="s">
        <v>45</v>
      </c>
      <c r="D32" s="21">
        <v>184000</v>
      </c>
      <c r="E32" s="21">
        <v>0</v>
      </c>
      <c r="F32" s="21">
        <v>160000</v>
      </c>
      <c r="G32" s="21">
        <v>0</v>
      </c>
      <c r="H32" s="21">
        <v>0</v>
      </c>
      <c r="I32" s="21">
        <v>24000</v>
      </c>
      <c r="J32" s="21">
        <v>0</v>
      </c>
      <c r="K32" s="21">
        <v>0</v>
      </c>
      <c r="L32" s="21">
        <v>0</v>
      </c>
      <c r="M32" s="8"/>
      <c r="N32" s="8"/>
    </row>
    <row r="33" spans="1:14" ht="45.75" customHeight="1">
      <c r="A33" s="19">
        <v>11</v>
      </c>
      <c r="B33" s="19">
        <v>99987845</v>
      </c>
      <c r="C33" s="20" t="s">
        <v>46</v>
      </c>
      <c r="D33" s="21">
        <v>87918.75</v>
      </c>
      <c r="E33" s="21">
        <v>0</v>
      </c>
      <c r="F33" s="21">
        <v>63918.75</v>
      </c>
      <c r="G33" s="21">
        <v>0</v>
      </c>
      <c r="H33" s="21">
        <v>0</v>
      </c>
      <c r="I33" s="21">
        <v>24000</v>
      </c>
      <c r="J33" s="21">
        <v>0</v>
      </c>
      <c r="K33" s="21">
        <v>0</v>
      </c>
      <c r="L33" s="21">
        <v>0</v>
      </c>
      <c r="M33" s="8"/>
      <c r="N33" s="8"/>
    </row>
    <row r="34" spans="1:14" ht="45.75" customHeight="1">
      <c r="A34" s="19">
        <v>12</v>
      </c>
      <c r="B34" s="19">
        <v>78919132</v>
      </c>
      <c r="C34" s="20" t="s">
        <v>47</v>
      </c>
      <c r="D34" s="21">
        <v>52213.5</v>
      </c>
      <c r="E34" s="21">
        <v>0</v>
      </c>
      <c r="F34" s="21">
        <v>28213.5</v>
      </c>
      <c r="G34" s="21">
        <v>0</v>
      </c>
      <c r="H34" s="21">
        <v>0</v>
      </c>
      <c r="I34" s="21">
        <v>24000</v>
      </c>
      <c r="J34" s="21">
        <v>0</v>
      </c>
      <c r="K34" s="21">
        <v>0</v>
      </c>
      <c r="L34" s="21">
        <v>0</v>
      </c>
      <c r="M34" s="8"/>
      <c r="N34" s="8"/>
    </row>
    <row r="35" spans="1:14" ht="45.75" customHeight="1">
      <c r="A35" s="19">
        <v>13</v>
      </c>
      <c r="B35" s="19">
        <v>99986623</v>
      </c>
      <c r="C35" s="20" t="s">
        <v>48</v>
      </c>
      <c r="D35" s="21">
        <v>124000</v>
      </c>
      <c r="E35" s="21">
        <v>0</v>
      </c>
      <c r="F35" s="21">
        <v>100000</v>
      </c>
      <c r="G35" s="21">
        <v>0</v>
      </c>
      <c r="H35" s="21">
        <v>0</v>
      </c>
      <c r="I35" s="21">
        <v>24000</v>
      </c>
      <c r="J35" s="21">
        <v>0</v>
      </c>
      <c r="K35" s="21">
        <v>0</v>
      </c>
      <c r="L35" s="21">
        <v>0</v>
      </c>
      <c r="M35" s="8"/>
      <c r="N35" s="8"/>
    </row>
    <row r="36" spans="1:14" ht="45.75" customHeight="1">
      <c r="A36" s="19">
        <v>14</v>
      </c>
      <c r="B36" s="19">
        <v>99986630</v>
      </c>
      <c r="C36" s="20" t="s">
        <v>49</v>
      </c>
      <c r="D36" s="21">
        <v>141735.18</v>
      </c>
      <c r="E36" s="21">
        <v>0</v>
      </c>
      <c r="F36" s="21">
        <v>117735.18</v>
      </c>
      <c r="G36" s="21">
        <v>0</v>
      </c>
      <c r="H36" s="21">
        <v>0</v>
      </c>
      <c r="I36" s="21">
        <v>24000</v>
      </c>
      <c r="J36" s="21">
        <v>0</v>
      </c>
      <c r="K36" s="21">
        <v>0</v>
      </c>
      <c r="L36" s="21">
        <v>0</v>
      </c>
      <c r="M36" s="8"/>
      <c r="N36" s="8"/>
    </row>
    <row r="37" spans="1:14" ht="63" customHeight="1">
      <c r="A37" s="19">
        <v>15</v>
      </c>
      <c r="B37" s="19">
        <v>99992182</v>
      </c>
      <c r="C37" s="20" t="s">
        <v>50</v>
      </c>
      <c r="D37" s="21">
        <v>66768</v>
      </c>
      <c r="E37" s="21">
        <v>0</v>
      </c>
      <c r="F37" s="21">
        <v>42768</v>
      </c>
      <c r="G37" s="21">
        <v>0</v>
      </c>
      <c r="H37" s="21">
        <v>0</v>
      </c>
      <c r="I37" s="21">
        <v>24000</v>
      </c>
      <c r="J37" s="21">
        <v>0</v>
      </c>
      <c r="K37" s="21">
        <v>0</v>
      </c>
      <c r="L37" s="21">
        <v>0</v>
      </c>
      <c r="M37" s="8"/>
      <c r="N37" s="8"/>
    </row>
    <row r="38" spans="1:14" ht="45.75" customHeight="1">
      <c r="A38" s="19">
        <v>16</v>
      </c>
      <c r="B38" s="19">
        <v>99987836</v>
      </c>
      <c r="C38" s="20" t="s">
        <v>51</v>
      </c>
      <c r="D38" s="21">
        <v>74000</v>
      </c>
      <c r="E38" s="21">
        <v>0</v>
      </c>
      <c r="F38" s="21">
        <v>50000</v>
      </c>
      <c r="G38" s="21">
        <v>0</v>
      </c>
      <c r="H38" s="21">
        <v>0</v>
      </c>
      <c r="I38" s="21">
        <v>24000</v>
      </c>
      <c r="J38" s="21">
        <v>0</v>
      </c>
      <c r="K38" s="21">
        <v>0</v>
      </c>
      <c r="L38" s="21">
        <v>0</v>
      </c>
      <c r="M38" s="8"/>
      <c r="N38" s="8"/>
    </row>
    <row r="39" spans="1:14" ht="45.75" customHeight="1">
      <c r="A39" s="19">
        <v>17</v>
      </c>
      <c r="B39" s="19">
        <v>99986542</v>
      </c>
      <c r="C39" s="20" t="s">
        <v>52</v>
      </c>
      <c r="D39" s="21">
        <v>74000</v>
      </c>
      <c r="E39" s="21">
        <v>0</v>
      </c>
      <c r="F39" s="21">
        <v>50000</v>
      </c>
      <c r="G39" s="21">
        <v>0</v>
      </c>
      <c r="H39" s="21">
        <v>0</v>
      </c>
      <c r="I39" s="21">
        <v>24000</v>
      </c>
      <c r="J39" s="21">
        <v>0</v>
      </c>
      <c r="K39" s="21">
        <v>0</v>
      </c>
      <c r="L39" s="21">
        <v>0</v>
      </c>
      <c r="M39" s="8"/>
      <c r="N39" s="8"/>
    </row>
    <row r="40" spans="1:14" ht="46.5" customHeight="1">
      <c r="A40" s="19">
        <v>18</v>
      </c>
      <c r="B40" s="19">
        <v>99987912</v>
      </c>
      <c r="C40" s="20" t="s">
        <v>53</v>
      </c>
      <c r="D40" s="21">
        <v>184000</v>
      </c>
      <c r="E40" s="21">
        <v>0</v>
      </c>
      <c r="F40" s="21">
        <v>160000</v>
      </c>
      <c r="G40" s="21">
        <v>0</v>
      </c>
      <c r="H40" s="21">
        <v>0</v>
      </c>
      <c r="I40" s="21">
        <v>24000</v>
      </c>
      <c r="J40" s="21">
        <v>0</v>
      </c>
      <c r="K40" s="21">
        <v>0</v>
      </c>
      <c r="L40" s="21">
        <v>0</v>
      </c>
      <c r="M40" s="8"/>
      <c r="N40" s="8"/>
    </row>
    <row r="41" spans="1:14" ht="69" customHeight="1">
      <c r="A41" s="22">
        <v>19</v>
      </c>
      <c r="B41" s="23" t="s">
        <v>54</v>
      </c>
      <c r="C41" s="24" t="s">
        <v>96</v>
      </c>
      <c r="D41" s="25">
        <v>74000</v>
      </c>
      <c r="E41" s="26">
        <v>0</v>
      </c>
      <c r="F41" s="27">
        <v>50000</v>
      </c>
      <c r="G41" s="28">
        <v>0</v>
      </c>
      <c r="H41" s="29">
        <v>0</v>
      </c>
      <c r="I41" s="26">
        <v>24000</v>
      </c>
      <c r="J41" s="28">
        <v>0</v>
      </c>
      <c r="K41" s="26">
        <v>0</v>
      </c>
      <c r="L41" s="30">
        <v>0</v>
      </c>
      <c r="M41" s="8"/>
      <c r="N41" s="8"/>
    </row>
    <row r="42" spans="1:14" ht="68.25" customHeight="1">
      <c r="A42" s="22">
        <v>20</v>
      </c>
      <c r="B42" s="23" t="s">
        <v>54</v>
      </c>
      <c r="C42" s="24" t="s">
        <v>97</v>
      </c>
      <c r="D42" s="25">
        <v>74000</v>
      </c>
      <c r="E42" s="26">
        <v>0</v>
      </c>
      <c r="F42" s="27">
        <v>50000</v>
      </c>
      <c r="G42" s="28">
        <v>0</v>
      </c>
      <c r="H42" s="29">
        <v>0</v>
      </c>
      <c r="I42" s="26">
        <v>24000</v>
      </c>
      <c r="J42" s="28">
        <v>0</v>
      </c>
      <c r="K42" s="26">
        <v>0</v>
      </c>
      <c r="L42" s="30">
        <v>0</v>
      </c>
      <c r="M42" s="8"/>
      <c r="N42" s="8"/>
    </row>
    <row r="43" spans="1:14" ht="61.5" customHeight="1">
      <c r="A43" s="22">
        <v>21</v>
      </c>
      <c r="B43" s="23"/>
      <c r="C43" s="24" t="s">
        <v>98</v>
      </c>
      <c r="D43" s="25">
        <v>74000</v>
      </c>
      <c r="E43" s="26">
        <v>0</v>
      </c>
      <c r="F43" s="27">
        <v>50000</v>
      </c>
      <c r="G43" s="28">
        <v>0</v>
      </c>
      <c r="H43" s="29">
        <v>0</v>
      </c>
      <c r="I43" s="26">
        <v>24000</v>
      </c>
      <c r="J43" s="28">
        <v>0</v>
      </c>
      <c r="K43" s="26">
        <v>0</v>
      </c>
      <c r="L43" s="30">
        <v>0</v>
      </c>
      <c r="M43" s="21" t="str">
        <f t="shared" ref="M43" si="0">IF(B43="","",0)</f>
        <v/>
      </c>
      <c r="N43" s="21" t="str">
        <f t="shared" ref="N43" si="1">IF(B43="","",0)</f>
        <v/>
      </c>
    </row>
    <row r="44" spans="1:14" ht="72.75" customHeight="1">
      <c r="A44" s="22">
        <v>22</v>
      </c>
      <c r="B44" s="23" t="s">
        <v>54</v>
      </c>
      <c r="C44" s="24" t="s">
        <v>99</v>
      </c>
      <c r="D44" s="25">
        <v>104000</v>
      </c>
      <c r="E44" s="26">
        <v>0</v>
      </c>
      <c r="F44" s="27">
        <v>80000</v>
      </c>
      <c r="G44" s="28">
        <v>0</v>
      </c>
      <c r="H44" s="29">
        <v>0</v>
      </c>
      <c r="I44" s="26">
        <v>24000</v>
      </c>
      <c r="J44" s="28">
        <v>0</v>
      </c>
      <c r="K44" s="26">
        <v>0</v>
      </c>
      <c r="L44" s="30">
        <v>0</v>
      </c>
      <c r="M44" s="8"/>
      <c r="N44" s="8"/>
    </row>
    <row r="45" spans="1:14" ht="42.75" customHeight="1">
      <c r="A45" s="22">
        <v>23</v>
      </c>
      <c r="B45" s="23" t="s">
        <v>54</v>
      </c>
      <c r="C45" s="24" t="s">
        <v>100</v>
      </c>
      <c r="D45" s="25">
        <v>104000</v>
      </c>
      <c r="E45" s="26">
        <v>0</v>
      </c>
      <c r="F45" s="27">
        <v>80000</v>
      </c>
      <c r="G45" s="28">
        <v>0</v>
      </c>
      <c r="H45" s="29">
        <v>0</v>
      </c>
      <c r="I45" s="26">
        <v>24000</v>
      </c>
      <c r="J45" s="28">
        <v>0</v>
      </c>
      <c r="K45" s="26">
        <v>0</v>
      </c>
      <c r="L45" s="30">
        <v>0</v>
      </c>
      <c r="M45" s="8"/>
      <c r="N45" s="8"/>
    </row>
    <row r="46" spans="1:14" ht="60.75" customHeight="1">
      <c r="A46" s="22">
        <v>24</v>
      </c>
      <c r="B46" s="23" t="s">
        <v>54</v>
      </c>
      <c r="C46" s="24" t="s">
        <v>101</v>
      </c>
      <c r="D46" s="25">
        <v>74000</v>
      </c>
      <c r="E46" s="26">
        <v>0</v>
      </c>
      <c r="F46" s="27">
        <v>50000</v>
      </c>
      <c r="G46" s="28">
        <v>0</v>
      </c>
      <c r="H46" s="29">
        <v>0</v>
      </c>
      <c r="I46" s="26">
        <v>24000</v>
      </c>
      <c r="J46" s="28">
        <v>0</v>
      </c>
      <c r="K46" s="26">
        <v>0</v>
      </c>
      <c r="L46" s="30">
        <v>0</v>
      </c>
      <c r="M46" s="8"/>
      <c r="N46" s="8"/>
    </row>
    <row r="47" spans="1:14" ht="65.25" customHeight="1">
      <c r="A47" s="22">
        <v>25</v>
      </c>
      <c r="B47" s="23" t="s">
        <v>54</v>
      </c>
      <c r="C47" s="24" t="s">
        <v>102</v>
      </c>
      <c r="D47" s="25">
        <v>74000</v>
      </c>
      <c r="E47" s="26">
        <v>0</v>
      </c>
      <c r="F47" s="27">
        <v>50000</v>
      </c>
      <c r="G47" s="28">
        <v>0</v>
      </c>
      <c r="H47" s="29">
        <v>0</v>
      </c>
      <c r="I47" s="26">
        <v>24000</v>
      </c>
      <c r="J47" s="28">
        <v>0</v>
      </c>
      <c r="K47" s="26">
        <v>0</v>
      </c>
      <c r="L47" s="30">
        <v>0</v>
      </c>
      <c r="M47" s="8"/>
      <c r="N47" s="8"/>
    </row>
    <row r="48" spans="1:14" ht="62.25" customHeight="1">
      <c r="A48" s="22">
        <v>26</v>
      </c>
      <c r="B48" s="23" t="s">
        <v>54</v>
      </c>
      <c r="C48" s="24" t="s">
        <v>103</v>
      </c>
      <c r="D48" s="25">
        <v>74000</v>
      </c>
      <c r="E48" s="26">
        <v>0</v>
      </c>
      <c r="F48" s="27">
        <v>50000</v>
      </c>
      <c r="G48" s="28">
        <v>0</v>
      </c>
      <c r="H48" s="29">
        <v>0</v>
      </c>
      <c r="I48" s="26">
        <v>24000</v>
      </c>
      <c r="J48" s="28">
        <v>0</v>
      </c>
      <c r="K48" s="26">
        <v>0</v>
      </c>
      <c r="L48" s="30">
        <v>0</v>
      </c>
      <c r="M48" s="8"/>
      <c r="N48" s="8"/>
    </row>
    <row r="49" spans="1:14" ht="60.75" customHeight="1">
      <c r="A49" s="22">
        <v>27</v>
      </c>
      <c r="B49" s="23" t="s">
        <v>54</v>
      </c>
      <c r="C49" s="24" t="s">
        <v>104</v>
      </c>
      <c r="D49" s="25">
        <v>74000</v>
      </c>
      <c r="E49" s="26">
        <v>0</v>
      </c>
      <c r="F49" s="27">
        <v>50000</v>
      </c>
      <c r="G49" s="28">
        <v>0</v>
      </c>
      <c r="H49" s="29">
        <v>0</v>
      </c>
      <c r="I49" s="26">
        <v>24000</v>
      </c>
      <c r="J49" s="28">
        <v>0</v>
      </c>
      <c r="K49" s="26">
        <v>0</v>
      </c>
      <c r="L49" s="30">
        <v>0</v>
      </c>
      <c r="M49" s="8"/>
      <c r="N49" s="8"/>
    </row>
    <row r="50" spans="1:14" ht="72.75" customHeight="1">
      <c r="A50" s="22">
        <v>28</v>
      </c>
      <c r="B50" s="23" t="s">
        <v>54</v>
      </c>
      <c r="C50" s="24" t="s">
        <v>105</v>
      </c>
      <c r="D50" s="25">
        <v>104000</v>
      </c>
      <c r="E50" s="26">
        <v>0</v>
      </c>
      <c r="F50" s="27">
        <v>80000</v>
      </c>
      <c r="G50" s="28">
        <v>0</v>
      </c>
      <c r="H50" s="29">
        <v>0</v>
      </c>
      <c r="I50" s="26">
        <v>24000</v>
      </c>
      <c r="J50" s="28">
        <v>0</v>
      </c>
      <c r="K50" s="26">
        <v>0</v>
      </c>
      <c r="L50" s="30">
        <v>0</v>
      </c>
      <c r="M50" s="8"/>
      <c r="N50" s="8"/>
    </row>
    <row r="51" spans="1:14" ht="60" customHeight="1">
      <c r="A51" s="22">
        <v>29</v>
      </c>
      <c r="B51" s="23" t="s">
        <v>54</v>
      </c>
      <c r="C51" s="24" t="s">
        <v>106</v>
      </c>
      <c r="D51" s="25">
        <v>74000</v>
      </c>
      <c r="E51" s="26">
        <v>0</v>
      </c>
      <c r="F51" s="27">
        <v>50000</v>
      </c>
      <c r="G51" s="28">
        <v>0</v>
      </c>
      <c r="H51" s="29">
        <v>0</v>
      </c>
      <c r="I51" s="26">
        <v>24000</v>
      </c>
      <c r="J51" s="28">
        <v>0</v>
      </c>
      <c r="K51" s="26">
        <v>0</v>
      </c>
      <c r="L51" s="30">
        <v>0</v>
      </c>
      <c r="M51" s="8"/>
      <c r="N51" s="8"/>
    </row>
    <row r="52" spans="1:14" ht="56.25">
      <c r="A52" s="31">
        <v>30</v>
      </c>
      <c r="B52" s="23" t="s">
        <v>54</v>
      </c>
      <c r="C52" s="24" t="s">
        <v>107</v>
      </c>
      <c r="D52" s="25">
        <f>F52+I52</f>
        <v>63366</v>
      </c>
      <c r="E52" s="26">
        <v>0</v>
      </c>
      <c r="F52" s="27">
        <v>39366</v>
      </c>
      <c r="G52" s="32">
        <v>0</v>
      </c>
      <c r="H52" s="29">
        <v>0</v>
      </c>
      <c r="I52" s="26">
        <v>24000</v>
      </c>
      <c r="J52" s="32">
        <v>0</v>
      </c>
      <c r="K52" s="26">
        <v>0</v>
      </c>
      <c r="L52" s="30">
        <v>0</v>
      </c>
      <c r="M52" s="8"/>
      <c r="N52" s="8"/>
    </row>
    <row r="53" spans="1:14" ht="18.75">
      <c r="A53" s="19" t="s">
        <v>54</v>
      </c>
      <c r="B53" s="19" t="s">
        <v>54</v>
      </c>
      <c r="C53" s="20" t="s">
        <v>54</v>
      </c>
      <c r="D53" s="21" t="s">
        <v>54</v>
      </c>
      <c r="E53" s="21" t="s">
        <v>54</v>
      </c>
      <c r="F53" s="21" t="s">
        <v>54</v>
      </c>
      <c r="G53" s="21" t="s">
        <v>54</v>
      </c>
      <c r="H53" s="21" t="s">
        <v>54</v>
      </c>
      <c r="I53" s="21" t="s">
        <v>54</v>
      </c>
      <c r="J53" s="21" t="s">
        <v>54</v>
      </c>
      <c r="K53" s="21" t="s">
        <v>54</v>
      </c>
      <c r="L53" s="33"/>
      <c r="M53" s="8"/>
      <c r="N53" s="8"/>
    </row>
    <row r="54" spans="1:14" ht="18.75">
      <c r="A54" s="19" t="s">
        <v>54</v>
      </c>
      <c r="B54" s="19" t="s">
        <v>54</v>
      </c>
      <c r="C54" s="20" t="s">
        <v>54</v>
      </c>
      <c r="D54" s="21" t="s">
        <v>54</v>
      </c>
      <c r="E54" s="21" t="s">
        <v>54</v>
      </c>
      <c r="F54" s="21" t="s">
        <v>54</v>
      </c>
      <c r="G54" s="21" t="s">
        <v>54</v>
      </c>
      <c r="H54" s="21" t="s">
        <v>54</v>
      </c>
      <c r="I54" s="21" t="s">
        <v>54</v>
      </c>
      <c r="J54" s="21" t="s">
        <v>54</v>
      </c>
      <c r="K54" s="21" t="s">
        <v>54</v>
      </c>
      <c r="L54" s="33"/>
      <c r="M54" s="8"/>
      <c r="N54" s="8"/>
    </row>
    <row r="55" spans="1:14" ht="39.75" customHeight="1">
      <c r="A55" s="19" t="s">
        <v>54</v>
      </c>
      <c r="B55" s="19" t="s">
        <v>54</v>
      </c>
      <c r="C55" s="125" t="s">
        <v>120</v>
      </c>
      <c r="D55" s="125"/>
      <c r="E55" s="21" t="s">
        <v>54</v>
      </c>
      <c r="F55" s="21" t="s">
        <v>54</v>
      </c>
      <c r="G55" s="21" t="s">
        <v>54</v>
      </c>
      <c r="H55" s="21" t="s">
        <v>54</v>
      </c>
      <c r="I55" s="21" t="s">
        <v>54</v>
      </c>
      <c r="J55" s="123" t="s">
        <v>109</v>
      </c>
      <c r="K55" s="123"/>
      <c r="L55" s="33"/>
      <c r="M55" s="8"/>
      <c r="N55" s="8"/>
    </row>
    <row r="56" spans="1:14" ht="18.75">
      <c r="A56" s="19" t="s">
        <v>54</v>
      </c>
      <c r="B56" s="19" t="s">
        <v>54</v>
      </c>
      <c r="C56" s="20" t="s">
        <v>54</v>
      </c>
      <c r="D56" s="21" t="s">
        <v>54</v>
      </c>
      <c r="E56" s="21" t="s">
        <v>54</v>
      </c>
      <c r="F56" s="21" t="s">
        <v>54</v>
      </c>
      <c r="G56" s="21" t="s">
        <v>54</v>
      </c>
      <c r="H56" s="21" t="s">
        <v>54</v>
      </c>
      <c r="I56" s="21" t="s">
        <v>54</v>
      </c>
      <c r="J56" s="21" t="s">
        <v>54</v>
      </c>
      <c r="K56" s="21" t="s">
        <v>54</v>
      </c>
      <c r="L56" s="33"/>
      <c r="M56" s="8"/>
      <c r="N56" s="8"/>
    </row>
    <row r="57" spans="1:14" ht="18.75">
      <c r="A57" s="19" t="s">
        <v>54</v>
      </c>
      <c r="B57" s="19" t="s">
        <v>54</v>
      </c>
      <c r="C57" s="20" t="s">
        <v>54</v>
      </c>
      <c r="D57" s="21" t="s">
        <v>54</v>
      </c>
      <c r="E57" s="21" t="s">
        <v>54</v>
      </c>
      <c r="F57" s="21" t="s">
        <v>54</v>
      </c>
      <c r="G57" s="21" t="s">
        <v>54</v>
      </c>
      <c r="H57" s="21" t="s">
        <v>54</v>
      </c>
      <c r="I57" s="21" t="s">
        <v>54</v>
      </c>
      <c r="J57" s="21" t="s">
        <v>54</v>
      </c>
      <c r="K57" s="21" t="s">
        <v>54</v>
      </c>
      <c r="L57" s="33"/>
      <c r="M57" s="8"/>
      <c r="N57" s="8"/>
    </row>
    <row r="58" spans="1:14" ht="18.75">
      <c r="A58" s="19" t="s">
        <v>54</v>
      </c>
      <c r="B58" s="19" t="s">
        <v>54</v>
      </c>
      <c r="C58" s="20" t="s">
        <v>54</v>
      </c>
      <c r="D58" s="21" t="s">
        <v>54</v>
      </c>
      <c r="E58" s="21" t="s">
        <v>54</v>
      </c>
      <c r="F58" s="21" t="s">
        <v>54</v>
      </c>
      <c r="G58" s="21" t="s">
        <v>54</v>
      </c>
      <c r="H58" s="21" t="s">
        <v>54</v>
      </c>
      <c r="I58" s="21" t="s">
        <v>54</v>
      </c>
      <c r="J58" s="21" t="s">
        <v>54</v>
      </c>
      <c r="K58" s="21" t="s">
        <v>54</v>
      </c>
      <c r="L58" s="33"/>
      <c r="M58" s="8"/>
      <c r="N58" s="8"/>
    </row>
    <row r="59" spans="1:14" ht="18.75">
      <c r="A59" s="19" t="s">
        <v>54</v>
      </c>
      <c r="B59" s="19" t="s">
        <v>54</v>
      </c>
      <c r="C59" s="20" t="s">
        <v>54</v>
      </c>
      <c r="D59" s="21" t="s">
        <v>54</v>
      </c>
      <c r="E59" s="21" t="s">
        <v>54</v>
      </c>
      <c r="F59" s="21" t="s">
        <v>54</v>
      </c>
      <c r="G59" s="21" t="s">
        <v>54</v>
      </c>
      <c r="H59" s="21" t="s">
        <v>54</v>
      </c>
      <c r="I59" s="21" t="s">
        <v>54</v>
      </c>
      <c r="J59" s="21" t="s">
        <v>54</v>
      </c>
      <c r="K59" s="21" t="s">
        <v>54</v>
      </c>
      <c r="L59" s="33"/>
      <c r="M59" s="8"/>
      <c r="N59" s="8"/>
    </row>
    <row r="60" spans="1:14" ht="18.75">
      <c r="A60" s="19" t="s">
        <v>54</v>
      </c>
      <c r="B60" s="19" t="s">
        <v>54</v>
      </c>
      <c r="C60" s="20" t="s">
        <v>54</v>
      </c>
      <c r="D60" s="21" t="s">
        <v>54</v>
      </c>
      <c r="E60" s="21" t="s">
        <v>54</v>
      </c>
      <c r="F60" s="21" t="s">
        <v>54</v>
      </c>
      <c r="G60" s="21" t="s">
        <v>54</v>
      </c>
      <c r="H60" s="21" t="s">
        <v>54</v>
      </c>
      <c r="I60" s="21" t="s">
        <v>54</v>
      </c>
      <c r="J60" s="21" t="s">
        <v>54</v>
      </c>
      <c r="K60" s="21" t="s">
        <v>54</v>
      </c>
      <c r="L60" s="33"/>
      <c r="M60" s="8"/>
      <c r="N60" s="8"/>
    </row>
    <row r="61" spans="1:14" ht="18.75">
      <c r="A61" s="19" t="s">
        <v>54</v>
      </c>
      <c r="B61" s="19" t="s">
        <v>54</v>
      </c>
      <c r="C61" s="20" t="s">
        <v>54</v>
      </c>
      <c r="D61" s="21" t="s">
        <v>54</v>
      </c>
      <c r="E61" s="21" t="s">
        <v>54</v>
      </c>
      <c r="F61" s="21" t="s">
        <v>54</v>
      </c>
      <c r="G61" s="21" t="s">
        <v>54</v>
      </c>
      <c r="H61" s="21" t="s">
        <v>54</v>
      </c>
      <c r="I61" s="21" t="s">
        <v>54</v>
      </c>
      <c r="J61" s="21" t="s">
        <v>54</v>
      </c>
      <c r="K61" s="21" t="s">
        <v>54</v>
      </c>
      <c r="L61" s="33"/>
      <c r="M61" s="8"/>
      <c r="N61" s="8"/>
    </row>
    <row r="62" spans="1:14" ht="15.75">
      <c r="A62" s="2"/>
      <c r="B62" s="2"/>
      <c r="C62" s="5"/>
      <c r="D62" s="3"/>
      <c r="E62" s="3"/>
      <c r="F62" s="3"/>
      <c r="G62" s="3"/>
      <c r="H62" s="3"/>
      <c r="I62" s="3"/>
      <c r="J62" s="3"/>
      <c r="K62" s="3"/>
    </row>
    <row r="63" spans="1:14" ht="15.75">
      <c r="A63" s="2"/>
      <c r="B63" s="2"/>
      <c r="C63" s="5"/>
      <c r="D63" s="3"/>
      <c r="E63" s="3"/>
      <c r="F63" s="3"/>
      <c r="G63" s="3"/>
      <c r="H63" s="3"/>
      <c r="I63" s="3"/>
      <c r="J63" s="3"/>
      <c r="K63" s="3"/>
    </row>
    <row r="64" spans="1:14" ht="15.75">
      <c r="A64" s="2"/>
      <c r="B64" s="2"/>
      <c r="C64" s="5"/>
      <c r="D64" s="3"/>
      <c r="E64" s="3"/>
      <c r="F64" s="3"/>
      <c r="G64" s="3"/>
      <c r="H64" s="3"/>
      <c r="I64" s="3"/>
      <c r="J64" s="3"/>
      <c r="K64" s="3"/>
    </row>
  </sheetData>
  <protectedRanges>
    <protectedRange sqref="F43" name="Диапазон1_1_4"/>
  </protectedRanges>
  <mergeCells count="21">
    <mergeCell ref="A15:M16"/>
    <mergeCell ref="A14:M14"/>
    <mergeCell ref="K4:N4"/>
    <mergeCell ref="J55:K55"/>
    <mergeCell ref="A22:C22"/>
    <mergeCell ref="E17:L18"/>
    <mergeCell ref="A13:K13"/>
    <mergeCell ref="A17:A20"/>
    <mergeCell ref="C17:C20"/>
    <mergeCell ref="D17:D19"/>
    <mergeCell ref="C55:D55"/>
    <mergeCell ref="J7:N7"/>
    <mergeCell ref="J8:N8"/>
    <mergeCell ref="J9:N9"/>
    <mergeCell ref="J10:N10"/>
    <mergeCell ref="J11:N11"/>
    <mergeCell ref="J1:N1"/>
    <mergeCell ref="J2:N2"/>
    <mergeCell ref="J3:N3"/>
    <mergeCell ref="J5:N5"/>
    <mergeCell ref="J6:N6"/>
  </mergeCells>
  <conditionalFormatting sqref="H23:H40 A23:C551 G23:G64 I23:I64 H53:H64 K56:K64 J44:J64 F41:F64 E23:E64 D56:D64">
    <cfRule type="expression" dxfId="9" priority="10">
      <formula>VALUE($B23)</formula>
    </cfRule>
  </conditionalFormatting>
  <conditionalFormatting sqref="A65:K551 H23:H40 A23:C64 G23:G64 I23:I64 H53:H64 K56:K64 J44:J64 F41:F64 E23:E64 D56:D64">
    <cfRule type="expression" dxfId="8" priority="9">
      <formula>EXACT($A23,"РАЗДЕЛ 2")</formula>
    </cfRule>
  </conditionalFormatting>
  <conditionalFormatting sqref="L23:L40 J23:K42 K41:K54 F23:F40 D23:D54">
    <cfRule type="expression" dxfId="7" priority="8">
      <formula>VALUE($B23)</formula>
    </cfRule>
  </conditionalFormatting>
  <conditionalFormatting sqref="L23:L40 J23:K42 K41:K54 F23:F40 D23:D54">
    <cfRule type="expression" dxfId="6" priority="7">
      <formula>EXACT($A23,"РАЗДЕЛ 2")</formula>
    </cfRule>
  </conditionalFormatting>
  <conditionalFormatting sqref="J43 M43:N43">
    <cfRule type="expression" dxfId="5" priority="6">
      <formula>VALUE($C43)</formula>
    </cfRule>
  </conditionalFormatting>
  <conditionalFormatting sqref="C43:E43 G43">
    <cfRule type="expression" dxfId="4" priority="5">
      <formula>VALUE($C43)</formula>
    </cfRule>
  </conditionalFormatting>
  <conditionalFormatting sqref="F43">
    <cfRule type="expression" dxfId="3" priority="4">
      <formula>VALUE($C43)</formula>
    </cfRule>
  </conditionalFormatting>
  <conditionalFormatting sqref="I43">
    <cfRule type="expression" dxfId="2" priority="3">
      <formula>VALUE($C43)</formula>
    </cfRule>
  </conditionalFormatting>
  <conditionalFormatting sqref="H41:H52">
    <cfRule type="expression" dxfId="1" priority="2">
      <formula>VALUE($B41)</formula>
    </cfRule>
  </conditionalFormatting>
  <conditionalFormatting sqref="H41:H52">
    <cfRule type="expression" dxfId="0" priority="1">
      <formula>EXACT($A41,"РАЗДЕЛ 2")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scale="57" orientation="landscape" r:id="rId1"/>
  <headerFooter differentFirst="1">
    <oddHeader>&amp;C&amp;P</oddHeader>
  </headerFooter>
  <rowBreaks count="1" manualBreakCount="1">
    <brk id="1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прил.1</vt:lpstr>
      <vt:lpstr>прил.2</vt:lpstr>
      <vt:lpstr>прил.3</vt:lpstr>
      <vt:lpstr>прил.1!Область_печати</vt:lpstr>
      <vt:lpstr>прил.3!Область_печати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Маргарита Александровна</dc:creator>
  <cp:lastModifiedBy>ДелПр2</cp:lastModifiedBy>
  <cp:lastPrinted>2021-10-22T05:59:46Z</cp:lastPrinted>
  <dcterms:created xsi:type="dcterms:W3CDTF">2015-09-15T12:46:00Z</dcterms:created>
  <dcterms:modified xsi:type="dcterms:W3CDTF">2021-10-22T08:22:56Z</dcterms:modified>
</cp:coreProperties>
</file>