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приложение 1" sheetId="1" r:id="rId1"/>
    <sheet name="приложение 2" sheetId="2" r:id="rId2"/>
    <sheet name="приложение 3" sheetId="3" r:id="rId3"/>
  </sheets>
  <externalReferences>
    <externalReference r:id="rId4"/>
  </externalReferences>
  <definedNames>
    <definedName name="_xlnm.Print_Area" localSheetId="0">'приложение 1'!$A$1:$R$28</definedName>
  </definedNames>
  <calcPr calcId="125725"/>
</workbook>
</file>

<file path=xl/calcChain.xml><?xml version="1.0" encoding="utf-8"?>
<calcChain xmlns="http://schemas.openxmlformats.org/spreadsheetml/2006/main">
  <c r="J19" i="1"/>
  <c r="P19" s="1"/>
  <c r="J20"/>
  <c r="P20" s="1"/>
  <c r="J21"/>
  <c r="P21" s="1"/>
  <c r="J22"/>
  <c r="P22" s="1"/>
  <c r="J23"/>
  <c r="P23" s="1"/>
  <c r="J24"/>
  <c r="P24" s="1"/>
  <c r="J25"/>
  <c r="P25" s="1"/>
  <c r="J18"/>
  <c r="P18" s="1"/>
  <c r="K15" i="3"/>
  <c r="J15"/>
  <c r="I15"/>
  <c r="F15"/>
  <c r="D23"/>
  <c r="D22"/>
  <c r="D17"/>
  <c r="D18"/>
  <c r="D19"/>
  <c r="D20"/>
  <c r="D21"/>
  <c r="D16"/>
  <c r="A15"/>
  <c r="A8"/>
  <c r="A6"/>
  <c r="D18" i="2"/>
  <c r="D19"/>
  <c r="D20"/>
  <c r="D21"/>
  <c r="D22"/>
  <c r="D23"/>
  <c r="D24"/>
  <c r="D17"/>
  <c r="F16"/>
  <c r="G16"/>
  <c r="H16"/>
  <c r="I16"/>
  <c r="J16"/>
  <c r="K16"/>
  <c r="L16"/>
  <c r="M16"/>
  <c r="N16"/>
  <c r="O16"/>
  <c r="P16"/>
  <c r="Q16"/>
  <c r="R16"/>
  <c r="S16"/>
  <c r="T16"/>
  <c r="E16"/>
  <c r="L17" i="1"/>
  <c r="M17"/>
  <c r="N17"/>
  <c r="O17"/>
  <c r="K17"/>
  <c r="A17"/>
  <c r="A8"/>
  <c r="A6"/>
  <c r="P17" l="1"/>
  <c r="G15" i="3"/>
  <c r="E15" l="1"/>
  <c r="H15"/>
  <c r="D15" l="1"/>
  <c r="J17" i="1" l="1"/>
  <c r="H17"/>
  <c r="G17"/>
</calcChain>
</file>

<file path=xl/sharedStrings.xml><?xml version="1.0" encoding="utf-8"?>
<sst xmlns="http://schemas.openxmlformats.org/spreadsheetml/2006/main" count="166" uniqueCount="85">
  <si>
    <t xml:space="preserve">СПИСОК МНОГОКВАРТИРНЫХ ДОМОВ, </t>
  </si>
  <si>
    <t>(наименование городского округа или муниципального района / Краснодарского края)</t>
  </si>
  <si>
    <t>№ п/п</t>
  </si>
  <si>
    <t>Адрес МКД (с указанием населенного пункта)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</si>
  <si>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</si>
  <si>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</si>
  <si>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</si>
  <si>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</si>
  <si>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</si>
  <si>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</si>
  <si>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</si>
  <si>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</si>
  <si>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</si>
  <si>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планируемая</t>
  </si>
  <si>
    <t>фактическая</t>
  </si>
  <si>
    <t>всего (сумма показателей граф 10 - 15)</t>
  </si>
  <si>
    <t>в том числе</t>
  </si>
  <si>
    <t>средства фонда капитального ремонта МКД</t>
  </si>
  <si>
    <t>в том числе средства финансовой поддержки</t>
  </si>
  <si>
    <t>прогнозируемый объем поступления             взносов на капитальный ремонт</t>
  </si>
  <si>
    <t>заимствованные средства</t>
  </si>
  <si>
    <t>Код дома</t>
  </si>
  <si>
    <t>РФ</t>
  </si>
  <si>
    <t xml:space="preserve">Краснодарского края </t>
  </si>
  <si>
    <t xml:space="preserve">муниципальной </t>
  </si>
  <si>
    <t>по МКД в текущем году</t>
  </si>
  <si>
    <t>ед.</t>
  </si>
  <si>
    <t>кв. м</t>
  </si>
  <si>
    <t>чел.</t>
  </si>
  <si>
    <t>РО/СС</t>
  </si>
  <si>
    <t>руб.</t>
  </si>
  <si>
    <t>16*</t>
  </si>
  <si>
    <t>х</t>
  </si>
  <si>
    <t>муниципального образования Кавказский район</t>
  </si>
  <si>
    <t>общее имущество в которых подлежит капитальному ремонту в этапе 2020 года планового периода 2017-2019, 2020-2022 годов</t>
  </si>
  <si>
    <t>Всего по муниципальному образованию Кавказский район</t>
  </si>
  <si>
    <t>Кавказский район, 
г. Кропоткин, 
пер. Белинского, 
д. 35</t>
  </si>
  <si>
    <t>РО</t>
  </si>
  <si>
    <t>IV.2020</t>
  </si>
  <si>
    <t>Кавказский район, 
г. Кропоткин, 
ул. Ворошилова, 
д. 65</t>
  </si>
  <si>
    <t>Кавказский район, 
г. Кропоткин, 
пер. Коммунальный, 
д. 6</t>
  </si>
  <si>
    <t>Кавказский район, 
г. Кропоткин, 
ул. Мира, 
д. 90, корп. А</t>
  </si>
  <si>
    <t>Кавказский район, 
г. Кропоткин, 
ул. Гоголя, 
д. 106</t>
  </si>
  <si>
    <t>Кавказский район, 
г. Кропоткин, 
ул. Шоссейная, 
д. 73</t>
  </si>
  <si>
    <t>Кавказский район, 
г. Кропоткин, 
микрорайон 1-й, 
д. 39</t>
  </si>
  <si>
    <t>Кавказский район, 
г. Кропоткин, 
ул. Красная, 
д. 260</t>
  </si>
  <si>
    <t>Заместитель главы муниципального образования Кавказский район</t>
  </si>
  <si>
    <t xml:space="preserve">  </t>
  </si>
  <si>
    <t xml:space="preserve"> </t>
  </si>
  <si>
    <t xml:space="preserve">   </t>
  </si>
  <si>
    <t>Стоимость капитального ремонта общего имущества в МКД, всего (сумма показателей граф 4 – 9, 11, 13, 15, 17, 19)</t>
  </si>
  <si>
    <t>Виды работ по капитальному ремонту общего имущества в МКД, предусмотренные частью 1 статьи 166 ЖК РФ</t>
  </si>
  <si>
    <t xml:space="preserve">ремонт внутридомовых </t>
  </si>
  <si>
    <t>ремонт или замена лифтового оборудования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</si>
  <si>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</si>
  <si>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</si>
  <si>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</si>
  <si>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</si>
  <si>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инженерных систем</t>
  </si>
  <si>
    <t>код дома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</si>
  <si>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</si>
  <si>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</si>
  <si>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</si>
  <si>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</si>
  <si>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</si>
  <si>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</si>
  <si>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 xml:space="preserve">(наименование городского округа или муниципального района/Краснодарского края)    </t>
  </si>
  <si>
    <t>Стоимость капитального ремонта общего имущества в МКД, всего (сумма показателей граф 4 - 10)</t>
  </si>
  <si>
    <t>Виды услуг и работ по капитальному ремонту общего имущества в МКД,  предусмотренные пунктами 2 - 4   части 1 статьи 26 Закона Краснодарского края  от 1 июля 2013 года № 2735-КЗ «Об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края»</t>
  </si>
  <si>
    <t>оценка технического состояния МКД, составление  дефектных ведомостей, ведомостей             объемов работ</t>
  </si>
  <si>
    <t xml:space="preserve">разработка проектной документации на выполнение капитального ремонта </t>
  </si>
  <si>
    <t xml:space="preserve">проведение государственной экспертизы проектной документации на выполнение капитального ремонта </t>
  </si>
  <si>
    <t xml:space="preserve">составление сметной документации на выполнение капитального ремонта </t>
  </si>
  <si>
    <t xml:space="preserve">проведение проверки достоверности определения сметной стоимости капитального ремонта </t>
  </si>
  <si>
    <t>оценка соответствия лифтов требованиям Технического регламента</t>
  </si>
  <si>
    <t xml:space="preserve">осуществление строительного контроля за выполнением капитального ремонта </t>
  </si>
  <si>
    <t xml:space="preserve">руб. </t>
  </si>
  <si>
    <t>И.Д.Погорелов</t>
  </si>
  <si>
    <t>ПРИЛОЖЕНИЕ № 1</t>
  </si>
  <si>
    <t>УТВЕРЖДЕН</t>
  </si>
  <si>
    <t>ПРИЛОЖЕНИЕ № 2</t>
  </si>
  <si>
    <t>ПРИЛОЖЕНИЕ № 3</t>
  </si>
  <si>
    <t>постановлением админстрации муниципального образования Кавкакзский район                                                                             от 14.08.2019 № 1260</t>
  </si>
  <si>
    <t xml:space="preserve">постановлением администрации муниципального образования Кавказский район                                                                                                                               от 14.08.2019 № 1260 </t>
  </si>
  <si>
    <t>постановлением администрации муниципального образования Кавказский район                                                                                  от 14.08.2019 № 1260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</si>
</sst>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#,##0.00_ ;[Red]\-#,##0.00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1" applyFont="1" applyAlignment="1" applyProtection="1">
      <alignment vertical="center" wrapText="1"/>
      <protection hidden="1"/>
    </xf>
    <xf numFmtId="0" fontId="1" fillId="0" borderId="0" xfId="1" applyAlignment="1" applyProtection="1">
      <alignment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4" fontId="6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3" fontId="3" fillId="0" borderId="0" xfId="1" applyNumberFormat="1" applyFont="1" applyBorder="1" applyAlignment="1" applyProtection="1">
      <alignment horizontal="center" vertical="center" wrapText="1"/>
      <protection hidden="1"/>
    </xf>
    <xf numFmtId="164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4" fontId="3" fillId="0" borderId="0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textRotation="90" wrapText="1"/>
      <protection hidden="1"/>
    </xf>
    <xf numFmtId="2" fontId="3" fillId="0" borderId="0" xfId="1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/>
    <xf numFmtId="1" fontId="1" fillId="0" borderId="0" xfId="1" applyNumberFormat="1" applyAlignment="1" applyProtection="1">
      <alignment wrapText="1"/>
      <protection hidden="1"/>
    </xf>
    <xf numFmtId="0" fontId="1" fillId="0" borderId="1" xfId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" fontId="2" fillId="0" borderId="1" xfId="1" applyNumberFormat="1" applyFont="1" applyBorder="1" applyAlignment="1" applyProtection="1">
      <alignment horizontal="center" vertical="center" wrapText="1"/>
      <protection hidden="1"/>
    </xf>
    <xf numFmtId="1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left" vertical="center" wrapText="1"/>
      <protection hidden="1"/>
    </xf>
    <xf numFmtId="1" fontId="3" fillId="0" borderId="0" xfId="1" applyNumberFormat="1" applyFont="1" applyBorder="1" applyAlignment="1" applyProtection="1">
      <alignment horizontal="center" vertical="center" wrapText="1"/>
      <protection hidden="1"/>
    </xf>
    <xf numFmtId="0" fontId="10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0" fontId="12" fillId="0" borderId="0" xfId="0" applyFont="1"/>
    <xf numFmtId="4" fontId="13" fillId="0" borderId="1" xfId="1" applyNumberFormat="1" applyFont="1" applyBorder="1" applyAlignment="1" applyProtection="1">
      <alignment horizontal="center" vertical="center" wrapText="1"/>
      <protection hidden="1"/>
    </xf>
    <xf numFmtId="0" fontId="13" fillId="0" borderId="1" xfId="1" applyNumberFormat="1" applyFont="1" applyBorder="1" applyAlignment="1" applyProtection="1">
      <alignment horizontal="center" vertical="center" wrapText="1"/>
      <protection hidden="1"/>
    </xf>
    <xf numFmtId="0" fontId="11" fillId="0" borderId="0" xfId="1" applyFont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alignment horizontal="center" wrapText="1"/>
      <protection hidden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6" fillId="0" borderId="2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textRotation="90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0" xfId="1" applyFont="1" applyAlignment="1" applyProtection="1">
      <alignment horizontal="center" vertical="center" wrapText="1"/>
      <protection hidden="1"/>
    </xf>
    <xf numFmtId="0" fontId="11" fillId="2" borderId="0" xfId="1" applyFont="1" applyFill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vertical="center" wrapText="1"/>
      <protection hidden="1"/>
    </xf>
    <xf numFmtId="0" fontId="9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11" fillId="0" borderId="0" xfId="1" applyFont="1" applyAlignment="1" applyProtection="1">
      <alignment horizontal="center" wrapText="1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10" fillId="0" borderId="0" xfId="1" applyFont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3" xfId="1"/>
  </cellStyles>
  <dxfs count="1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0;&#1055;&#1050;&#1056;\&#1044;&#1051;&#1071;%20&#1056;&#1040;&#1047;&#1052;&#1045;&#1065;&#1045;&#1053;&#1048;&#1071;%20&#1053;&#1040;%20&#1057;&#1040;&#1049;&#1058;&#1045;\&#1050;&#1055;&#1050;&#1056;%202020\&#1044;&#1040;&#1053;&#1053;&#1067;&#1045;%20&#1042;%20&#1056;&#1040;&#1047;&#1056;&#1045;&#1047;&#1045;%20&#1052;&#1054;\&#1050;&#1072;&#1074;&#1082;&#1072;&#1079;&#1089;&#1082;&#1080;&#1081;%20&#1088;&#1072;&#1081;&#1086;&#1085;\&#1050;&#1072;&#1074;&#1082;&#1072;&#1079;&#1089;&#1082;&#1080;&#1081;%20&#1086;&#1090;&#1095;&#1077;&#1090;%20&#1050;&#1055;%202020%20v.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  <sheetName val="подстановки"/>
      <sheetName val="=кол"/>
      <sheetName val="Плановый список"/>
      <sheetName val="Промежуточный список"/>
      <sheetName val="предельные стоимости работ"/>
      <sheetName val="помощник для списков"/>
      <sheetName val="помощник2(строки)"/>
      <sheetName val="прил 5 (КПКР)"/>
      <sheetName val="прил 6 (КПКР)"/>
      <sheetName val="прил 7 (КПКР)"/>
      <sheetName val="список МКД полный"/>
    </sheetNames>
    <sheetDataSet>
      <sheetData sheetId="0"/>
      <sheetData sheetId="1"/>
      <sheetData sheetId="2"/>
      <sheetData sheetId="3"/>
      <sheetData sheetId="4">
        <row r="5">
          <cell r="A5" t="str">
            <v>муниципального образования Кавказский район</v>
          </cell>
        </row>
        <row r="7">
          <cell r="A7" t="str">
            <v>общее имущество в которых подлежит капитальному ремонту в этапе 2020 года планового периода 2017-2019, 2020-2022 годов</v>
          </cell>
        </row>
        <row r="16">
          <cell r="A16" t="str">
            <v>Всего по муниципальному образованию Кавказский район</v>
          </cell>
        </row>
      </sheetData>
      <sheetData sheetId="5"/>
      <sheetData sheetId="6"/>
      <sheetData sheetId="7"/>
      <sheetData sheetId="8"/>
      <sheetData sheetId="9">
        <row r="6">
          <cell r="A6" t="str">
            <v>муниципального образования Кавказский район</v>
          </cell>
        </row>
        <row r="8">
          <cell r="A8" t="str">
            <v>общее имущество в которых подлежит капитальному ремонту в этапе 2020 года планового периода 2017-2019, 2020-2022 годов</v>
          </cell>
        </row>
        <row r="17">
          <cell r="A17" t="str">
            <v>Всего по муниципальному образованию Кавказский район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view="pageBreakPreview" zoomScale="80" zoomScaleNormal="71" zoomScaleSheetLayoutView="80" workbookViewId="0">
      <selection activeCell="A5" sqref="A5:R6"/>
    </sheetView>
  </sheetViews>
  <sheetFormatPr defaultRowHeight="15"/>
  <cols>
    <col min="1" max="1" width="4.7109375" customWidth="1"/>
    <col min="2" max="2" width="0" hidden="1" customWidth="1"/>
    <col min="3" max="3" width="18.5703125" customWidth="1"/>
    <col min="4" max="4" width="5" customWidth="1"/>
    <col min="5" max="5" width="4.85546875" customWidth="1"/>
    <col min="6" max="6" width="5.140625" customWidth="1"/>
    <col min="7" max="7" width="7.140625" customWidth="1"/>
    <col min="8" max="8" width="7.7109375" customWidth="1"/>
    <col min="9" max="9" width="6.28515625" customWidth="1"/>
    <col min="10" max="10" width="15.140625" customWidth="1"/>
    <col min="11" max="11" width="15.7109375" customWidth="1"/>
    <col min="12" max="12" width="6.140625" customWidth="1"/>
    <col min="13" max="13" width="5.85546875" customWidth="1"/>
    <col min="14" max="14" width="6.28515625" customWidth="1"/>
    <col min="15" max="15" width="14.42578125" customWidth="1"/>
    <col min="16" max="16" width="20.42578125" customWidth="1"/>
    <col min="17" max="17" width="6.28515625" customWidth="1"/>
  </cols>
  <sheetData>
    <row r="1" spans="1:18" s="34" customFormat="1" ht="18.75">
      <c r="A1" s="45"/>
      <c r="B1" s="32"/>
      <c r="C1" s="33"/>
      <c r="D1" s="33"/>
      <c r="E1" s="33"/>
      <c r="F1" s="33"/>
      <c r="G1" s="33"/>
      <c r="H1" s="33"/>
      <c r="I1" s="33"/>
      <c r="J1" s="33"/>
      <c r="K1" s="33"/>
      <c r="L1" s="46" t="s">
        <v>78</v>
      </c>
      <c r="M1" s="46"/>
      <c r="N1" s="46"/>
      <c r="O1" s="46"/>
      <c r="P1" s="46"/>
      <c r="Q1" s="46"/>
      <c r="R1" s="46"/>
    </row>
    <row r="2" spans="1:18" s="34" customFormat="1" ht="18.75">
      <c r="A2" s="45"/>
      <c r="B2" s="32"/>
      <c r="C2" s="33"/>
      <c r="D2" s="33"/>
      <c r="E2" s="33"/>
      <c r="F2" s="33"/>
      <c r="G2" s="33"/>
      <c r="H2" s="33"/>
      <c r="I2" s="33"/>
      <c r="J2" s="33"/>
      <c r="K2" s="33"/>
      <c r="L2" s="46" t="s">
        <v>79</v>
      </c>
      <c r="M2" s="46"/>
      <c r="N2" s="46"/>
      <c r="O2" s="46"/>
      <c r="P2" s="46"/>
      <c r="Q2" s="46"/>
      <c r="R2" s="46"/>
    </row>
    <row r="3" spans="1:18" s="34" customFormat="1" ht="75" customHeight="1">
      <c r="A3" s="32"/>
      <c r="B3" s="32"/>
      <c r="C3" s="33"/>
      <c r="D3" s="33"/>
      <c r="E3" s="33"/>
      <c r="F3" s="33"/>
      <c r="G3" s="33"/>
      <c r="H3" s="33"/>
      <c r="I3" s="33"/>
      <c r="J3" s="33"/>
      <c r="K3" s="33"/>
      <c r="L3" s="46" t="s">
        <v>82</v>
      </c>
      <c r="M3" s="46"/>
      <c r="N3" s="46"/>
      <c r="O3" s="46"/>
      <c r="P3" s="46"/>
      <c r="Q3" s="46"/>
      <c r="R3" s="46"/>
    </row>
    <row r="4" spans="1:18" ht="15.7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8.7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8.75">
      <c r="A6" s="40" t="str">
        <f>'[1]Промежуточный список'!A5:U5</f>
        <v>муниципального образования Кавказский район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1:18">
      <c r="A7" s="44" t="s">
        <v>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18" ht="18.75">
      <c r="A8" s="40" t="str">
        <f>'[1]Промежуточный список'!A7:U7</f>
        <v>общее имущество в которых подлежит капитальному ремонту в этапе 2020 года планового периода 2017-2019, 2020-2022 годов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</row>
    <row r="9" spans="1:18" ht="18.75">
      <c r="A9" s="3"/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>
      <c r="A10" s="39" t="s">
        <v>2</v>
      </c>
      <c r="B10" s="4"/>
      <c r="C10" s="41" t="s">
        <v>3</v>
      </c>
      <c r="D10" s="39" t="s">
        <v>4</v>
      </c>
      <c r="E10" s="39"/>
      <c r="F10" s="39"/>
      <c r="G10" s="39" t="s">
        <v>5</v>
      </c>
      <c r="H10" s="39" t="s">
        <v>6</v>
      </c>
      <c r="I10" s="39" t="s">
        <v>7</v>
      </c>
      <c r="J10" s="39" t="s">
        <v>8</v>
      </c>
      <c r="K10" s="39"/>
      <c r="L10" s="39"/>
      <c r="M10" s="39"/>
      <c r="N10" s="39"/>
      <c r="O10" s="39"/>
      <c r="P10" s="39"/>
      <c r="Q10" s="39"/>
      <c r="R10" s="38" t="s">
        <v>9</v>
      </c>
    </row>
    <row r="11" spans="1:18" ht="15.75">
      <c r="A11" s="39"/>
      <c r="B11" s="5"/>
      <c r="C11" s="42"/>
      <c r="D11" s="38" t="s">
        <v>10</v>
      </c>
      <c r="E11" s="38" t="s">
        <v>11</v>
      </c>
      <c r="F11" s="38" t="s">
        <v>12</v>
      </c>
      <c r="G11" s="39"/>
      <c r="H11" s="39"/>
      <c r="I11" s="39"/>
      <c r="J11" s="39" t="s">
        <v>13</v>
      </c>
      <c r="K11" s="39"/>
      <c r="L11" s="39"/>
      <c r="M11" s="39"/>
      <c r="N11" s="39"/>
      <c r="O11" s="39"/>
      <c r="P11" s="39"/>
      <c r="Q11" s="39" t="s">
        <v>14</v>
      </c>
      <c r="R11" s="38"/>
    </row>
    <row r="12" spans="1:18" ht="15.75">
      <c r="A12" s="39"/>
      <c r="B12" s="5"/>
      <c r="C12" s="42"/>
      <c r="D12" s="38"/>
      <c r="E12" s="38"/>
      <c r="F12" s="38"/>
      <c r="G12" s="39"/>
      <c r="H12" s="39"/>
      <c r="I12" s="39"/>
      <c r="J12" s="39" t="s">
        <v>15</v>
      </c>
      <c r="K12" s="39" t="s">
        <v>16</v>
      </c>
      <c r="L12" s="39"/>
      <c r="M12" s="39"/>
      <c r="N12" s="39"/>
      <c r="O12" s="39"/>
      <c r="P12" s="39"/>
      <c r="Q12" s="39"/>
      <c r="R12" s="38"/>
    </row>
    <row r="13" spans="1:18" ht="94.5">
      <c r="A13" s="39"/>
      <c r="B13" s="5"/>
      <c r="C13" s="42"/>
      <c r="D13" s="38"/>
      <c r="E13" s="38"/>
      <c r="F13" s="38"/>
      <c r="G13" s="39"/>
      <c r="H13" s="39"/>
      <c r="I13" s="39"/>
      <c r="J13" s="39"/>
      <c r="K13" s="39" t="s">
        <v>17</v>
      </c>
      <c r="L13" s="39" t="s">
        <v>18</v>
      </c>
      <c r="M13" s="39"/>
      <c r="N13" s="39"/>
      <c r="O13" s="6" t="s">
        <v>19</v>
      </c>
      <c r="P13" s="39" t="s">
        <v>20</v>
      </c>
      <c r="Q13" s="39"/>
      <c r="R13" s="38"/>
    </row>
    <row r="14" spans="1:18" ht="78.75">
      <c r="A14" s="39"/>
      <c r="B14" s="5" t="s">
        <v>21</v>
      </c>
      <c r="C14" s="42"/>
      <c r="D14" s="38"/>
      <c r="E14" s="38"/>
      <c r="F14" s="38"/>
      <c r="G14" s="39"/>
      <c r="H14" s="39"/>
      <c r="I14" s="39"/>
      <c r="J14" s="39"/>
      <c r="K14" s="39"/>
      <c r="L14" s="6" t="s">
        <v>22</v>
      </c>
      <c r="M14" s="6" t="s">
        <v>23</v>
      </c>
      <c r="N14" s="6" t="s">
        <v>24</v>
      </c>
      <c r="O14" s="6" t="s">
        <v>25</v>
      </c>
      <c r="P14" s="39"/>
      <c r="Q14" s="39"/>
      <c r="R14" s="38"/>
    </row>
    <row r="15" spans="1:18" ht="18" customHeight="1">
      <c r="A15" s="39"/>
      <c r="B15" s="7"/>
      <c r="C15" s="43"/>
      <c r="D15" s="6" t="s">
        <v>26</v>
      </c>
      <c r="E15" s="6" t="s">
        <v>26</v>
      </c>
      <c r="F15" s="6" t="s">
        <v>26</v>
      </c>
      <c r="G15" s="6" t="s">
        <v>27</v>
      </c>
      <c r="H15" s="6" t="s">
        <v>28</v>
      </c>
      <c r="I15" s="6" t="s">
        <v>29</v>
      </c>
      <c r="J15" s="6" t="s">
        <v>30</v>
      </c>
      <c r="K15" s="6" t="s">
        <v>30</v>
      </c>
      <c r="L15" s="6" t="s">
        <v>30</v>
      </c>
      <c r="M15" s="6" t="s">
        <v>30</v>
      </c>
      <c r="N15" s="6" t="s">
        <v>30</v>
      </c>
      <c r="O15" s="6" t="s">
        <v>30</v>
      </c>
      <c r="P15" s="6" t="s">
        <v>30</v>
      </c>
      <c r="Q15" s="6" t="s">
        <v>30</v>
      </c>
      <c r="R15" s="38"/>
    </row>
    <row r="16" spans="1:18" ht="15.75">
      <c r="A16" s="6">
        <v>1</v>
      </c>
      <c r="B16" s="6"/>
      <c r="C16" s="6">
        <v>2</v>
      </c>
      <c r="D16" s="6">
        <v>3</v>
      </c>
      <c r="E16" s="6">
        <v>4</v>
      </c>
      <c r="F16" s="6">
        <v>5</v>
      </c>
      <c r="G16" s="6">
        <v>6</v>
      </c>
      <c r="H16" s="6">
        <v>7</v>
      </c>
      <c r="I16" s="6">
        <v>8</v>
      </c>
      <c r="J16" s="6">
        <v>9</v>
      </c>
      <c r="K16" s="6">
        <v>10</v>
      </c>
      <c r="L16" s="6">
        <v>11</v>
      </c>
      <c r="M16" s="6">
        <v>12</v>
      </c>
      <c r="N16" s="6">
        <v>13</v>
      </c>
      <c r="O16" s="6">
        <v>14</v>
      </c>
      <c r="P16" s="6">
        <v>15</v>
      </c>
      <c r="Q16" s="6" t="s">
        <v>31</v>
      </c>
      <c r="R16" s="6">
        <v>17</v>
      </c>
    </row>
    <row r="17" spans="1:20" ht="84.75" customHeight="1">
      <c r="A17" s="37" t="str">
        <f>'[1]Промежуточный список'!A16:E16</f>
        <v>Всего по муниципальному образованию Кавказский район</v>
      </c>
      <c r="B17" s="37"/>
      <c r="C17" s="37"/>
      <c r="D17" s="8" t="s">
        <v>32</v>
      </c>
      <c r="E17" s="8" t="s">
        <v>32</v>
      </c>
      <c r="F17" s="8" t="s">
        <v>32</v>
      </c>
      <c r="G17" s="8">
        <f>SUM(G18:G500)</f>
        <v>52741.4</v>
      </c>
      <c r="H17" s="8">
        <f>SUM(H18:H500)</f>
        <v>1470</v>
      </c>
      <c r="I17" s="8" t="s">
        <v>32</v>
      </c>
      <c r="J17" s="9">
        <f t="shared" ref="J17" si="0">SUM(J18:J500)</f>
        <v>63250535.280000001</v>
      </c>
      <c r="K17" s="9">
        <f>SUM(K18:K25)</f>
        <v>11108132.978</v>
      </c>
      <c r="L17" s="9">
        <f t="shared" ref="L17:P17" si="1">SUM(L18:L25)</f>
        <v>0</v>
      </c>
      <c r="M17" s="9">
        <f t="shared" si="1"/>
        <v>0</v>
      </c>
      <c r="N17" s="9">
        <f t="shared" si="1"/>
        <v>0</v>
      </c>
      <c r="O17" s="9">
        <f t="shared" si="1"/>
        <v>2533740.71</v>
      </c>
      <c r="P17" s="9">
        <f t="shared" si="1"/>
        <v>49608661.592</v>
      </c>
      <c r="Q17" s="8"/>
      <c r="R17" s="8"/>
    </row>
    <row r="18" spans="1:20" ht="87" customHeight="1">
      <c r="A18" s="10">
        <v>1</v>
      </c>
      <c r="B18" s="11">
        <v>78918628</v>
      </c>
      <c r="C18" s="12" t="s">
        <v>36</v>
      </c>
      <c r="D18" s="10">
        <v>5</v>
      </c>
      <c r="E18" s="10">
        <v>8</v>
      </c>
      <c r="F18" s="13">
        <v>119</v>
      </c>
      <c r="G18" s="10">
        <v>5956</v>
      </c>
      <c r="H18" s="10">
        <v>192</v>
      </c>
      <c r="I18" s="10" t="s">
        <v>37</v>
      </c>
      <c r="J18" s="14">
        <f>'приложение 2'!D17+'приложение 3'!D16</f>
        <v>15709144.84</v>
      </c>
      <c r="K18" s="14">
        <v>1345164.7410000004</v>
      </c>
      <c r="L18" s="17">
        <v>0</v>
      </c>
      <c r="M18" s="17">
        <v>0</v>
      </c>
      <c r="N18" s="17">
        <v>0</v>
      </c>
      <c r="O18" s="14">
        <v>300056.46000000002</v>
      </c>
      <c r="P18" s="15">
        <f>J18-K18-O18</f>
        <v>14063923.638999999</v>
      </c>
      <c r="Q18" s="17">
        <v>0</v>
      </c>
      <c r="R18" s="10" t="s">
        <v>38</v>
      </c>
    </row>
    <row r="19" spans="1:20" ht="78.75" customHeight="1">
      <c r="A19" s="10">
        <v>2</v>
      </c>
      <c r="B19" s="11">
        <v>99987635</v>
      </c>
      <c r="C19" s="12" t="s">
        <v>39</v>
      </c>
      <c r="D19" s="10">
        <v>5</v>
      </c>
      <c r="E19" s="10">
        <v>4</v>
      </c>
      <c r="F19" s="13">
        <v>61</v>
      </c>
      <c r="G19" s="10">
        <v>4054.4</v>
      </c>
      <c r="H19" s="10">
        <v>106</v>
      </c>
      <c r="I19" s="10" t="s">
        <v>37</v>
      </c>
      <c r="J19" s="14">
        <f>'приложение 2'!D18+'приложение 3'!D17</f>
        <v>7809337.9699999997</v>
      </c>
      <c r="K19" s="14">
        <v>819167.48400000005</v>
      </c>
      <c r="L19" s="17">
        <v>0</v>
      </c>
      <c r="M19" s="17">
        <v>0</v>
      </c>
      <c r="N19" s="17">
        <v>0</v>
      </c>
      <c r="O19" s="14">
        <v>190740.98</v>
      </c>
      <c r="P19" s="15">
        <f t="shared" ref="P19:P25" si="2">J19-K19-O19</f>
        <v>6799429.5059999991</v>
      </c>
      <c r="Q19" s="17">
        <v>0</v>
      </c>
      <c r="R19" s="10" t="s">
        <v>38</v>
      </c>
    </row>
    <row r="20" spans="1:20" ht="93.75" customHeight="1">
      <c r="A20" s="10">
        <v>3</v>
      </c>
      <c r="B20" s="11">
        <v>99987507</v>
      </c>
      <c r="C20" s="12" t="s">
        <v>40</v>
      </c>
      <c r="D20" s="10">
        <v>2</v>
      </c>
      <c r="E20" s="10">
        <v>1</v>
      </c>
      <c r="F20" s="13">
        <v>10</v>
      </c>
      <c r="G20" s="10">
        <v>467.5</v>
      </c>
      <c r="H20" s="10">
        <v>12</v>
      </c>
      <c r="I20" s="10" t="s">
        <v>37</v>
      </c>
      <c r="J20" s="14">
        <f>'приложение 2'!D19+'приложение 3'!D18</f>
        <v>1327353.1200000001</v>
      </c>
      <c r="K20" s="14">
        <v>118720.34199999999</v>
      </c>
      <c r="L20" s="17">
        <v>0</v>
      </c>
      <c r="M20" s="17">
        <v>0</v>
      </c>
      <c r="N20" s="17">
        <v>0</v>
      </c>
      <c r="O20" s="14">
        <v>26520.68</v>
      </c>
      <c r="P20" s="15">
        <f t="shared" si="2"/>
        <v>1182112.0980000002</v>
      </c>
      <c r="Q20" s="17">
        <v>0</v>
      </c>
      <c r="R20" s="10" t="s">
        <v>38</v>
      </c>
    </row>
    <row r="21" spans="1:20" ht="81.75" customHeight="1">
      <c r="A21" s="10">
        <v>4</v>
      </c>
      <c r="B21" s="11">
        <v>99987585</v>
      </c>
      <c r="C21" s="12" t="s">
        <v>41</v>
      </c>
      <c r="D21" s="10">
        <v>5</v>
      </c>
      <c r="E21" s="10">
        <v>4</v>
      </c>
      <c r="F21" s="13">
        <v>73</v>
      </c>
      <c r="G21" s="10">
        <v>3440.1</v>
      </c>
      <c r="H21" s="10">
        <v>111</v>
      </c>
      <c r="I21" s="10" t="s">
        <v>37</v>
      </c>
      <c r="J21" s="14">
        <f>'приложение 2'!D20+'приложение 3'!D19</f>
        <v>5611652.9199999999</v>
      </c>
      <c r="K21" s="14">
        <v>835664.24300000013</v>
      </c>
      <c r="L21" s="17">
        <v>0</v>
      </c>
      <c r="M21" s="17">
        <v>0</v>
      </c>
      <c r="N21" s="17">
        <v>0</v>
      </c>
      <c r="O21" s="14">
        <v>185919.25</v>
      </c>
      <c r="P21" s="15">
        <f t="shared" si="2"/>
        <v>4590069.4270000001</v>
      </c>
      <c r="Q21" s="17">
        <v>0</v>
      </c>
      <c r="R21" s="10" t="s">
        <v>38</v>
      </c>
    </row>
    <row r="22" spans="1:20" ht="86.25" customHeight="1">
      <c r="A22" s="10">
        <v>5</v>
      </c>
      <c r="B22" s="11">
        <v>99987638</v>
      </c>
      <c r="C22" s="12" t="s">
        <v>42</v>
      </c>
      <c r="D22" s="10">
        <v>5</v>
      </c>
      <c r="E22" s="10">
        <v>4</v>
      </c>
      <c r="F22" s="13">
        <v>70</v>
      </c>
      <c r="G22" s="10">
        <v>4116.8</v>
      </c>
      <c r="H22" s="10">
        <v>110</v>
      </c>
      <c r="I22" s="10" t="s">
        <v>37</v>
      </c>
      <c r="J22" s="14">
        <f>'приложение 2'!D21+'приложение 3'!D20</f>
        <v>7494747.5499999998</v>
      </c>
      <c r="K22" s="14">
        <v>812215.63399999996</v>
      </c>
      <c r="L22" s="17">
        <v>0</v>
      </c>
      <c r="M22" s="17">
        <v>0</v>
      </c>
      <c r="N22" s="17">
        <v>0</v>
      </c>
      <c r="O22" s="14">
        <v>181590.73</v>
      </c>
      <c r="P22" s="15">
        <f t="shared" si="2"/>
        <v>6500941.1859999998</v>
      </c>
      <c r="Q22" s="17">
        <v>0</v>
      </c>
      <c r="R22" s="10" t="s">
        <v>38</v>
      </c>
    </row>
    <row r="23" spans="1:20" ht="81.75" customHeight="1">
      <c r="A23" s="10">
        <v>6</v>
      </c>
      <c r="B23" s="11">
        <v>99987909</v>
      </c>
      <c r="C23" s="12" t="s">
        <v>43</v>
      </c>
      <c r="D23" s="10">
        <v>2</v>
      </c>
      <c r="E23" s="10">
        <v>2</v>
      </c>
      <c r="F23" s="13">
        <v>16</v>
      </c>
      <c r="G23" s="10">
        <v>714.7</v>
      </c>
      <c r="H23" s="10">
        <v>37</v>
      </c>
      <c r="I23" s="10" t="s">
        <v>37</v>
      </c>
      <c r="J23" s="14">
        <f>'приложение 2'!D22+'приложение 3'!D21</f>
        <v>2226125.88</v>
      </c>
      <c r="K23" s="14">
        <v>192212.742</v>
      </c>
      <c r="L23" s="17">
        <v>0</v>
      </c>
      <c r="M23" s="17">
        <v>0</v>
      </c>
      <c r="N23" s="17">
        <v>0</v>
      </c>
      <c r="O23" s="14">
        <v>42473.51</v>
      </c>
      <c r="P23" s="15">
        <f t="shared" si="2"/>
        <v>1991439.6279999998</v>
      </c>
      <c r="Q23" s="17">
        <v>0</v>
      </c>
      <c r="R23" s="10" t="s">
        <v>38</v>
      </c>
    </row>
    <row r="24" spans="1:20" ht="80.25" customHeight="1">
      <c r="A24" s="10">
        <v>7</v>
      </c>
      <c r="B24" s="11">
        <v>99987787</v>
      </c>
      <c r="C24" s="12" t="s">
        <v>44</v>
      </c>
      <c r="D24" s="10">
        <v>9</v>
      </c>
      <c r="E24" s="10">
        <v>4</v>
      </c>
      <c r="F24" s="13">
        <v>144</v>
      </c>
      <c r="G24" s="10">
        <v>10944.9</v>
      </c>
      <c r="H24" s="10">
        <v>312</v>
      </c>
      <c r="I24" s="10" t="s">
        <v>37</v>
      </c>
      <c r="J24" s="14">
        <f>'приложение 2'!D23+'приложение 3'!D22</f>
        <v>8388972</v>
      </c>
      <c r="K24" s="14">
        <v>1282854.4239999999</v>
      </c>
      <c r="L24" s="17">
        <v>0</v>
      </c>
      <c r="M24" s="17">
        <v>0</v>
      </c>
      <c r="N24" s="17">
        <v>0</v>
      </c>
      <c r="O24" s="14">
        <v>327032.49</v>
      </c>
      <c r="P24" s="15">
        <f t="shared" si="2"/>
        <v>6779085.0860000001</v>
      </c>
      <c r="Q24" s="17">
        <v>0</v>
      </c>
      <c r="R24" s="10" t="s">
        <v>38</v>
      </c>
    </row>
    <row r="25" spans="1:20" ht="81.75" customHeight="1">
      <c r="A25" s="10">
        <v>8</v>
      </c>
      <c r="B25" s="11">
        <v>99987835</v>
      </c>
      <c r="C25" s="12" t="s">
        <v>45</v>
      </c>
      <c r="D25" s="10">
        <v>10</v>
      </c>
      <c r="E25" s="10">
        <v>10</v>
      </c>
      <c r="F25" s="13">
        <v>385</v>
      </c>
      <c r="G25" s="10">
        <v>23047</v>
      </c>
      <c r="H25" s="10">
        <v>590</v>
      </c>
      <c r="I25" s="10" t="s">
        <v>37</v>
      </c>
      <c r="J25" s="14">
        <f>'приложение 2'!D24+'приложение 3'!D23</f>
        <v>14683201</v>
      </c>
      <c r="K25" s="14">
        <v>5702133.3679999998</v>
      </c>
      <c r="L25" s="17">
        <v>0</v>
      </c>
      <c r="M25" s="17">
        <v>0</v>
      </c>
      <c r="N25" s="17">
        <v>0</v>
      </c>
      <c r="O25" s="14">
        <v>1279406.6100000001</v>
      </c>
      <c r="P25" s="15">
        <f t="shared" si="2"/>
        <v>7701661.0219999989</v>
      </c>
      <c r="Q25" s="17">
        <v>0</v>
      </c>
      <c r="R25" s="10" t="s">
        <v>38</v>
      </c>
    </row>
    <row r="28" spans="1:20" ht="36.75" customHeight="1">
      <c r="A28" s="35" t="s">
        <v>46</v>
      </c>
      <c r="B28" s="35"/>
      <c r="C28" s="35"/>
      <c r="D28" s="35"/>
      <c r="E28" s="35"/>
      <c r="F28" s="35"/>
      <c r="G28" s="35"/>
      <c r="H28" s="35"/>
      <c r="I28" s="35"/>
      <c r="J28" s="35"/>
      <c r="K28" s="29"/>
      <c r="L28" s="29"/>
      <c r="M28" s="29"/>
      <c r="N28" s="29"/>
      <c r="O28" s="29"/>
      <c r="P28" s="36" t="s">
        <v>77</v>
      </c>
      <c r="Q28" s="36"/>
      <c r="R28" s="36"/>
      <c r="S28" s="36"/>
      <c r="T28" s="29"/>
    </row>
  </sheetData>
  <protectedRanges>
    <protectedRange sqref="H18:I18 I21:I25 H19:H25" name="Диапазон1_4"/>
    <protectedRange sqref="I19:I20" name="Диапазон1_1_3"/>
  </protectedRanges>
  <mergeCells count="29">
    <mergeCell ref="A7:R7"/>
    <mergeCell ref="A1:A2"/>
    <mergeCell ref="L1:R1"/>
    <mergeCell ref="L2:R2"/>
    <mergeCell ref="A5:R5"/>
    <mergeCell ref="A6:R6"/>
    <mergeCell ref="L3:R3"/>
    <mergeCell ref="A8:R8"/>
    <mergeCell ref="A10:A15"/>
    <mergeCell ref="C10:C15"/>
    <mergeCell ref="D10:F10"/>
    <mergeCell ref="G10:G14"/>
    <mergeCell ref="H10:H14"/>
    <mergeCell ref="I10:I14"/>
    <mergeCell ref="J10:Q10"/>
    <mergeCell ref="R10:R15"/>
    <mergeCell ref="D11:D14"/>
    <mergeCell ref="A28:J28"/>
    <mergeCell ref="P28:S28"/>
    <mergeCell ref="A17:C17"/>
    <mergeCell ref="E11:E14"/>
    <mergeCell ref="F11:F14"/>
    <mergeCell ref="J11:P11"/>
    <mergeCell ref="Q11:Q14"/>
    <mergeCell ref="J12:J14"/>
    <mergeCell ref="K12:P12"/>
    <mergeCell ref="K13:K14"/>
    <mergeCell ref="L13:N13"/>
    <mergeCell ref="P13:P14"/>
  </mergeCells>
  <conditionalFormatting sqref="A18:G25 I21:I25 J18:R18 O21:O25 L19:N25 R21:R25 K21:K25 J19:J25 P19:Q25">
    <cfRule type="expression" dxfId="13" priority="5">
      <formula>VALUE($B18)</formula>
    </cfRule>
  </conditionalFormatting>
  <conditionalFormatting sqref="H18:H25">
    <cfRule type="expression" dxfId="12" priority="4">
      <formula>VALUE($B18)</formula>
    </cfRule>
  </conditionalFormatting>
  <conditionalFormatting sqref="I18">
    <cfRule type="expression" dxfId="11" priority="3">
      <formula>VALUE($B18)</formula>
    </cfRule>
  </conditionalFormatting>
  <conditionalFormatting sqref="K19:K20 O19:O20 R19:R20">
    <cfRule type="expression" dxfId="10" priority="2">
      <formula>VALUE($B19)</formula>
    </cfRule>
  </conditionalFormatting>
  <conditionalFormatting sqref="I19:I20">
    <cfRule type="expression" dxfId="9" priority="1">
      <formula>VALUE($B19)</formula>
    </cfRule>
  </conditionalFormatting>
  <printOptions horizontalCentered="1"/>
  <pageMargins left="0.78740157480314965" right="0.78740157480314965" top="1.1811023622047245" bottom="0.39370078740157483" header="0.78740157480314965" footer="0.31496062992125984"/>
  <pageSetup paperSize="9" scale="76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27"/>
  <sheetViews>
    <sheetView view="pageBreakPreview" topLeftCell="A3" zoomScale="80" zoomScaleNormal="71" zoomScaleSheetLayoutView="80" workbookViewId="0">
      <selection activeCell="N3" sqref="N3:T3"/>
    </sheetView>
  </sheetViews>
  <sheetFormatPr defaultRowHeight="15"/>
  <cols>
    <col min="1" max="1" width="4.7109375" customWidth="1"/>
    <col min="2" max="2" width="0" hidden="1" customWidth="1"/>
    <col min="3" max="3" width="20.5703125" customWidth="1"/>
    <col min="4" max="4" width="15.85546875" customWidth="1"/>
    <col min="5" max="5" width="14.140625" customWidth="1"/>
    <col min="6" max="6" width="14" customWidth="1"/>
    <col min="7" max="7" width="7.140625" customWidth="1"/>
    <col min="8" max="8" width="12.140625" customWidth="1"/>
    <col min="9" max="9" width="7.28515625" customWidth="1"/>
    <col min="10" max="10" width="13.7109375" customWidth="1"/>
    <col min="11" max="11" width="7.7109375" customWidth="1"/>
    <col min="12" max="12" width="15" customWidth="1"/>
    <col min="13" max="13" width="10.28515625" customWidth="1"/>
    <col min="14" max="14" width="17.28515625" customWidth="1"/>
    <col min="17" max="17" width="10.140625" customWidth="1"/>
    <col min="18" max="18" width="15.7109375" customWidth="1"/>
  </cols>
  <sheetData>
    <row r="1" spans="1:20" ht="18.75">
      <c r="A1" s="49"/>
      <c r="B1" s="1"/>
      <c r="C1" s="2"/>
      <c r="D1" s="2"/>
      <c r="E1" s="2"/>
      <c r="F1" s="2"/>
      <c r="G1" s="2"/>
      <c r="H1" s="2"/>
      <c r="I1" s="2"/>
      <c r="J1" s="2"/>
      <c r="K1" s="19"/>
      <c r="L1" s="2"/>
      <c r="M1" s="2"/>
      <c r="N1" s="46" t="s">
        <v>80</v>
      </c>
      <c r="O1" s="46"/>
      <c r="P1" s="46"/>
      <c r="Q1" s="46"/>
      <c r="R1" s="46"/>
      <c r="S1" s="46"/>
      <c r="T1" s="46"/>
    </row>
    <row r="2" spans="1:20" ht="27" customHeight="1">
      <c r="A2" s="49"/>
      <c r="B2" s="1"/>
      <c r="C2" s="2"/>
      <c r="D2" s="2"/>
      <c r="E2" s="2"/>
      <c r="F2" s="2"/>
      <c r="G2" s="2"/>
      <c r="H2" s="2"/>
      <c r="I2" s="2"/>
      <c r="J2" s="2"/>
      <c r="K2" s="19"/>
      <c r="L2" s="2"/>
      <c r="M2" s="2"/>
      <c r="N2" s="46" t="s">
        <v>79</v>
      </c>
      <c r="O2" s="46"/>
      <c r="P2" s="46"/>
      <c r="Q2" s="46"/>
      <c r="R2" s="46"/>
      <c r="S2" s="46"/>
      <c r="T2" s="46"/>
    </row>
    <row r="3" spans="1:20" ht="63" customHeight="1">
      <c r="A3" s="2"/>
      <c r="B3" s="2"/>
      <c r="C3" s="2"/>
      <c r="D3" s="1" t="s">
        <v>48</v>
      </c>
      <c r="E3" s="2"/>
      <c r="F3" s="2"/>
      <c r="G3" s="2"/>
      <c r="H3" s="2"/>
      <c r="I3" s="2"/>
      <c r="J3" s="2"/>
      <c r="K3" s="19"/>
      <c r="L3" s="2"/>
      <c r="M3" s="2"/>
      <c r="N3" s="50" t="s">
        <v>83</v>
      </c>
      <c r="O3" s="50"/>
      <c r="P3" s="50"/>
      <c r="Q3" s="50"/>
      <c r="R3" s="50"/>
      <c r="S3" s="50"/>
      <c r="T3" s="50"/>
    </row>
    <row r="4" spans="1:20" ht="15.75">
      <c r="A4" s="2"/>
      <c r="B4" s="2"/>
      <c r="C4" s="2"/>
      <c r="D4" s="1" t="s">
        <v>49</v>
      </c>
      <c r="E4" s="2"/>
      <c r="F4" s="2"/>
      <c r="G4" s="2"/>
      <c r="H4" s="2"/>
      <c r="I4" s="2"/>
      <c r="J4" s="2"/>
      <c r="K4" s="19"/>
      <c r="L4" s="2"/>
      <c r="M4" s="2"/>
      <c r="N4" s="2"/>
      <c r="O4" s="2"/>
      <c r="P4" s="2"/>
      <c r="Q4" s="2"/>
      <c r="R4" s="2"/>
      <c r="S4" s="2"/>
      <c r="T4" s="2"/>
    </row>
    <row r="5" spans="1:20" ht="18.7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ht="18.75">
      <c r="A6" s="40" t="s">
        <v>33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ht="15.75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18.75">
      <c r="A8" s="40" t="s">
        <v>34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18.75">
      <c r="A9" s="3"/>
      <c r="B9" s="3"/>
      <c r="C9" s="2"/>
      <c r="D9" s="2"/>
      <c r="E9" s="2"/>
      <c r="F9" s="2"/>
      <c r="G9" s="2"/>
      <c r="H9" s="2"/>
      <c r="I9" s="2"/>
      <c r="J9" s="2"/>
      <c r="K9" s="19"/>
      <c r="L9" s="2"/>
      <c r="M9" s="2"/>
      <c r="N9" s="2"/>
      <c r="O9" s="2"/>
      <c r="P9" s="2"/>
      <c r="Q9" s="2"/>
      <c r="R9" s="2"/>
      <c r="S9" s="2"/>
      <c r="T9" s="2"/>
    </row>
    <row r="10" spans="1:20" ht="15.75">
      <c r="A10" s="41" t="s">
        <v>2</v>
      </c>
      <c r="B10" s="4"/>
      <c r="C10" s="41" t="s">
        <v>3</v>
      </c>
      <c r="D10" s="41" t="s">
        <v>50</v>
      </c>
      <c r="E10" s="39" t="s">
        <v>51</v>
      </c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1:20" ht="15.75">
      <c r="A11" s="42"/>
      <c r="B11" s="5"/>
      <c r="C11" s="42"/>
      <c r="D11" s="42"/>
      <c r="E11" s="39" t="s">
        <v>52</v>
      </c>
      <c r="F11" s="39"/>
      <c r="G11" s="39"/>
      <c r="H11" s="39"/>
      <c r="I11" s="39"/>
      <c r="J11" s="39"/>
      <c r="K11" s="39" t="s">
        <v>53</v>
      </c>
      <c r="L11" s="39"/>
      <c r="M11" s="39" t="s">
        <v>54</v>
      </c>
      <c r="N11" s="39"/>
      <c r="O11" s="39" t="s">
        <v>55</v>
      </c>
      <c r="P11" s="39"/>
      <c r="Q11" s="39" t="s">
        <v>56</v>
      </c>
      <c r="R11" s="39"/>
      <c r="S11" s="39" t="s">
        <v>57</v>
      </c>
      <c r="T11" s="39"/>
    </row>
    <row r="12" spans="1:20" ht="15.75">
      <c r="A12" s="42"/>
      <c r="B12" s="5"/>
      <c r="C12" s="42"/>
      <c r="D12" s="42"/>
      <c r="E12" s="39" t="s">
        <v>58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</row>
    <row r="13" spans="1:20" ht="94.5" customHeight="1">
      <c r="A13" s="42"/>
      <c r="B13" s="5" t="s">
        <v>59</v>
      </c>
      <c r="C13" s="42"/>
      <c r="D13" s="43"/>
      <c r="E13" s="16" t="s">
        <v>60</v>
      </c>
      <c r="F13" s="16" t="s">
        <v>61</v>
      </c>
      <c r="G13" s="16" t="s">
        <v>62</v>
      </c>
      <c r="H13" s="16" t="s">
        <v>63</v>
      </c>
      <c r="I13" s="16" t="s">
        <v>64</v>
      </c>
      <c r="J13" s="16" t="s">
        <v>65</v>
      </c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ht="15.75">
      <c r="A14" s="43"/>
      <c r="B14" s="7"/>
      <c r="C14" s="43"/>
      <c r="D14" s="20"/>
      <c r="E14" s="21" t="s">
        <v>30</v>
      </c>
      <c r="F14" s="21" t="s">
        <v>30</v>
      </c>
      <c r="G14" s="21" t="s">
        <v>30</v>
      </c>
      <c r="H14" s="21" t="s">
        <v>30</v>
      </c>
      <c r="I14" s="21" t="s">
        <v>30</v>
      </c>
      <c r="J14" s="21" t="s">
        <v>30</v>
      </c>
      <c r="K14" s="22" t="s">
        <v>26</v>
      </c>
      <c r="L14" s="21" t="s">
        <v>30</v>
      </c>
      <c r="M14" s="21" t="s">
        <v>27</v>
      </c>
      <c r="N14" s="21" t="s">
        <v>30</v>
      </c>
      <c r="O14" s="21" t="s">
        <v>27</v>
      </c>
      <c r="P14" s="21" t="s">
        <v>30</v>
      </c>
      <c r="Q14" s="21" t="s">
        <v>27</v>
      </c>
      <c r="R14" s="21" t="s">
        <v>30</v>
      </c>
      <c r="S14" s="21" t="s">
        <v>27</v>
      </c>
      <c r="T14" s="21" t="s">
        <v>30</v>
      </c>
    </row>
    <row r="15" spans="1:20" ht="15.75">
      <c r="A15" s="6">
        <v>1</v>
      </c>
      <c r="B15" s="6"/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23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  <c r="R15" s="6">
        <v>17</v>
      </c>
      <c r="S15" s="6">
        <v>18</v>
      </c>
      <c r="T15" s="6">
        <v>19</v>
      </c>
    </row>
    <row r="16" spans="1:20" ht="67.5" customHeight="1">
      <c r="A16" s="47" t="s">
        <v>35</v>
      </c>
      <c r="B16" s="47"/>
      <c r="C16" s="47"/>
      <c r="D16" s="30">
        <v>59655596.199999996</v>
      </c>
      <c r="E16" s="30">
        <f>SUM(E17:E24)</f>
        <v>4616510.8</v>
      </c>
      <c r="F16" s="30">
        <f t="shared" ref="F16:T16" si="0">SUM(F17:F24)</f>
        <v>3630394</v>
      </c>
      <c r="G16" s="30">
        <f t="shared" si="0"/>
        <v>0</v>
      </c>
      <c r="H16" s="30">
        <f t="shared" si="0"/>
        <v>977840</v>
      </c>
      <c r="I16" s="30">
        <f t="shared" si="0"/>
        <v>0</v>
      </c>
      <c r="J16" s="30">
        <f t="shared" si="0"/>
        <v>1070048</v>
      </c>
      <c r="K16" s="31">
        <f t="shared" si="0"/>
        <v>11</v>
      </c>
      <c r="L16" s="30">
        <f t="shared" si="0"/>
        <v>21450000</v>
      </c>
      <c r="M16" s="30">
        <f t="shared" si="0"/>
        <v>4894.8999999999996</v>
      </c>
      <c r="N16" s="30">
        <f t="shared" si="0"/>
        <v>15777803.4</v>
      </c>
      <c r="O16" s="30">
        <f t="shared" si="0"/>
        <v>0</v>
      </c>
      <c r="P16" s="30">
        <f t="shared" si="0"/>
        <v>0</v>
      </c>
      <c r="Q16" s="30">
        <f t="shared" si="0"/>
        <v>2750</v>
      </c>
      <c r="R16" s="30">
        <f t="shared" si="0"/>
        <v>12133000</v>
      </c>
      <c r="S16" s="30">
        <f t="shared" si="0"/>
        <v>0</v>
      </c>
      <c r="T16" s="30">
        <f t="shared" si="0"/>
        <v>0</v>
      </c>
    </row>
    <row r="17" spans="1:20" ht="63">
      <c r="A17" s="10">
        <v>1</v>
      </c>
      <c r="B17" s="10">
        <v>78918628</v>
      </c>
      <c r="C17" s="24" t="s">
        <v>36</v>
      </c>
      <c r="D17" s="14">
        <f>E17+F17+G17+H17+I17+J17+L17+N17+P17+R17+T17</f>
        <v>15125460</v>
      </c>
      <c r="E17" s="14">
        <v>2244960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25">
        <v>0</v>
      </c>
      <c r="L17" s="14">
        <v>0</v>
      </c>
      <c r="M17" s="14">
        <v>1339</v>
      </c>
      <c r="N17" s="14">
        <v>3615300</v>
      </c>
      <c r="O17" s="14">
        <v>0</v>
      </c>
      <c r="P17" s="14">
        <v>0</v>
      </c>
      <c r="Q17" s="14">
        <v>2100</v>
      </c>
      <c r="R17" s="14">
        <v>9265200</v>
      </c>
      <c r="S17" s="14">
        <v>0</v>
      </c>
      <c r="T17" s="14">
        <v>0</v>
      </c>
    </row>
    <row r="18" spans="1:20" ht="63">
      <c r="A18" s="10">
        <v>2</v>
      </c>
      <c r="B18" s="10">
        <v>99987635</v>
      </c>
      <c r="C18" s="24" t="s">
        <v>39</v>
      </c>
      <c r="D18" s="14">
        <f t="shared" ref="D18:D24" si="1">E18+F18+G18+H18+I18+J18+L18+N18+P18+R18+T18</f>
        <v>7402354</v>
      </c>
      <c r="E18" s="14">
        <v>1309560</v>
      </c>
      <c r="F18" s="14">
        <v>3630394</v>
      </c>
      <c r="G18" s="14">
        <v>0</v>
      </c>
      <c r="H18" s="14">
        <v>0</v>
      </c>
      <c r="I18" s="14">
        <v>0</v>
      </c>
      <c r="J18" s="14">
        <v>0</v>
      </c>
      <c r="K18" s="25">
        <v>0</v>
      </c>
      <c r="L18" s="14">
        <v>0</v>
      </c>
      <c r="M18" s="14">
        <v>912</v>
      </c>
      <c r="N18" s="14">
        <v>2462400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</row>
    <row r="19" spans="1:20" ht="78.75">
      <c r="A19" s="10">
        <v>3</v>
      </c>
      <c r="B19" s="10">
        <v>99987507</v>
      </c>
      <c r="C19" s="24" t="s">
        <v>40</v>
      </c>
      <c r="D19" s="14">
        <f t="shared" si="1"/>
        <v>1240800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25">
        <v>0</v>
      </c>
      <c r="L19" s="14">
        <v>0</v>
      </c>
      <c r="M19" s="14">
        <v>376</v>
      </c>
      <c r="N19" s="14">
        <v>1240800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</row>
    <row r="20" spans="1:20" ht="63">
      <c r="A20" s="10">
        <v>4</v>
      </c>
      <c r="B20" s="10">
        <v>99987585</v>
      </c>
      <c r="C20" s="24" t="s">
        <v>41</v>
      </c>
      <c r="D20" s="14">
        <f t="shared" si="1"/>
        <v>5327641.4000000004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25">
        <v>0</v>
      </c>
      <c r="L20" s="14">
        <v>0</v>
      </c>
      <c r="M20" s="14">
        <v>860.9</v>
      </c>
      <c r="N20" s="14">
        <v>3827561.4</v>
      </c>
      <c r="O20" s="14">
        <v>0</v>
      </c>
      <c r="P20" s="14">
        <v>0</v>
      </c>
      <c r="Q20" s="14">
        <v>340</v>
      </c>
      <c r="R20" s="14">
        <v>1500080</v>
      </c>
      <c r="S20" s="14">
        <v>0</v>
      </c>
      <c r="T20" s="14">
        <v>0</v>
      </c>
    </row>
    <row r="21" spans="1:20" ht="63">
      <c r="A21" s="10">
        <v>5</v>
      </c>
      <c r="B21" s="10">
        <v>99987638</v>
      </c>
      <c r="C21" s="24" t="s">
        <v>42</v>
      </c>
      <c r="D21" s="14">
        <f t="shared" si="1"/>
        <v>6988598.7999999998</v>
      </c>
      <c r="E21" s="14">
        <v>1061990.8</v>
      </c>
      <c r="F21" s="14">
        <v>0</v>
      </c>
      <c r="G21" s="14">
        <v>0</v>
      </c>
      <c r="H21" s="14">
        <v>977840</v>
      </c>
      <c r="I21" s="14">
        <v>0</v>
      </c>
      <c r="J21" s="14">
        <v>1070048</v>
      </c>
      <c r="K21" s="25">
        <v>0</v>
      </c>
      <c r="L21" s="14">
        <v>0</v>
      </c>
      <c r="M21" s="14">
        <v>930</v>
      </c>
      <c r="N21" s="14">
        <v>2511000</v>
      </c>
      <c r="O21" s="14">
        <v>0</v>
      </c>
      <c r="P21" s="14">
        <v>0</v>
      </c>
      <c r="Q21" s="14">
        <v>310</v>
      </c>
      <c r="R21" s="14">
        <v>1367720</v>
      </c>
      <c r="S21" s="14">
        <v>0</v>
      </c>
      <c r="T21" s="14">
        <v>0</v>
      </c>
    </row>
    <row r="22" spans="1:20" ht="63">
      <c r="A22" s="10">
        <v>6</v>
      </c>
      <c r="B22" s="10">
        <v>99987909</v>
      </c>
      <c r="C22" s="24" t="s">
        <v>43</v>
      </c>
      <c r="D22" s="14">
        <f t="shared" si="1"/>
        <v>2120742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5">
        <v>0</v>
      </c>
      <c r="L22" s="14">
        <v>0</v>
      </c>
      <c r="M22" s="14">
        <v>477</v>
      </c>
      <c r="N22" s="14">
        <v>2120742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</row>
    <row r="23" spans="1:20" ht="63">
      <c r="A23" s="10">
        <v>7</v>
      </c>
      <c r="B23" s="10">
        <v>99987787</v>
      </c>
      <c r="C23" s="24" t="s">
        <v>44</v>
      </c>
      <c r="D23" s="14">
        <f t="shared" si="1"/>
        <v>7800000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25">
        <v>4</v>
      </c>
      <c r="L23" s="14">
        <v>7800000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</row>
    <row r="24" spans="1:20" ht="63">
      <c r="A24" s="10">
        <v>8</v>
      </c>
      <c r="B24" s="10">
        <v>99987835</v>
      </c>
      <c r="C24" s="24" t="s">
        <v>45</v>
      </c>
      <c r="D24" s="14">
        <f t="shared" si="1"/>
        <v>13650000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25">
        <v>7</v>
      </c>
      <c r="L24" s="14">
        <v>13650000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</row>
    <row r="27" spans="1:20" s="18" customFormat="1" ht="18.75">
      <c r="A27" s="28" t="s">
        <v>46</v>
      </c>
      <c r="B27" s="28"/>
      <c r="C27" s="28"/>
      <c r="D27" s="28"/>
      <c r="E27" s="28"/>
      <c r="F27" s="28"/>
      <c r="G27" s="28"/>
      <c r="H27" s="28"/>
      <c r="I27" s="28" t="s">
        <v>47</v>
      </c>
      <c r="J27" s="28"/>
      <c r="K27" s="28"/>
      <c r="L27" s="28"/>
      <c r="M27" s="28"/>
      <c r="N27" s="28"/>
      <c r="O27" s="28"/>
      <c r="P27" s="28"/>
      <c r="Q27" s="28" t="s">
        <v>77</v>
      </c>
      <c r="R27" s="28"/>
      <c r="S27" s="28"/>
      <c r="T27" s="28"/>
    </row>
  </sheetData>
  <mergeCells count="20">
    <mergeCell ref="A7:T7"/>
    <mergeCell ref="A1:A2"/>
    <mergeCell ref="N1:T1"/>
    <mergeCell ref="N2:T2"/>
    <mergeCell ref="A5:T5"/>
    <mergeCell ref="A6:T6"/>
    <mergeCell ref="N3:T3"/>
    <mergeCell ref="S11:T13"/>
    <mergeCell ref="E12:J12"/>
    <mergeCell ref="A16:C16"/>
    <mergeCell ref="A8:T8"/>
    <mergeCell ref="A10:A14"/>
    <mergeCell ref="C10:C14"/>
    <mergeCell ref="D10:D13"/>
    <mergeCell ref="E10:T10"/>
    <mergeCell ref="E11:J11"/>
    <mergeCell ref="K11:L13"/>
    <mergeCell ref="M11:N13"/>
    <mergeCell ref="O11:P13"/>
    <mergeCell ref="Q11:R13"/>
  </mergeCells>
  <conditionalFormatting sqref="A22:D24 E20:T24">
    <cfRule type="expression" dxfId="8" priority="1">
      <formula>OR(EXACT($A15,"РАЗДЕЛ 1"),EXACT($A15,"РАЗДЕЛ 2"))</formula>
    </cfRule>
  </conditionalFormatting>
  <conditionalFormatting sqref="E17:T18 A19:T24">
    <cfRule type="expression" dxfId="7" priority="1">
      <formula>OR(EXACT($A13,"РАЗДЕЛ 1"),EXACT($A13,"РАЗДЕЛ 2"))</formula>
    </cfRule>
  </conditionalFormatting>
  <conditionalFormatting sqref="A17:T24">
    <cfRule type="expression" dxfId="6" priority="2">
      <formula>VALUE($B17)</formula>
    </cfRule>
  </conditionalFormatting>
  <conditionalFormatting sqref="A21:T21">
    <cfRule type="expression" dxfId="5" priority="4">
      <formula>OR(EXACT(#REF!,"РАЗДЕЛ 1"),EXACT(#REF!,"РАЗДЕЛ 2"))</formula>
    </cfRule>
  </conditionalFormatting>
  <conditionalFormatting sqref="E19:T19">
    <cfRule type="expression" dxfId="4" priority="8">
      <formula>OR(EXACT(#REF!,"РАЗДЕЛ 1"),EXACT(#REF!,"РАЗДЕЛ 2"))</formula>
    </cfRule>
  </conditionalFormatting>
  <conditionalFormatting sqref="A17:T17 D18:D24">
    <cfRule type="expression" dxfId="3" priority="10">
      <formula>OR(EXACT($A14,"РАЗДЕЛ 1"),EXACT($A14,"РАЗДЕЛ 2"))</formula>
    </cfRule>
  </conditionalFormatting>
  <conditionalFormatting sqref="A18:T18">
    <cfRule type="expression" dxfId="2" priority="12">
      <formula>OR(EXACT(#REF!,"РАЗДЕЛ 1"),EXACT(#REF!,"РАЗДЕЛ 2"))</formula>
    </cfRule>
  </conditionalFormatting>
  <printOptions horizontalCentered="1"/>
  <pageMargins left="0.78740157480314965" right="0.78740157480314965" top="1.1811023622047245" bottom="0.39370078740157483" header="0.78740157480314965" footer="0.31496062992125984"/>
  <pageSetup paperSize="9" scale="58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BreakPreview" zoomScale="90" zoomScaleNormal="82" zoomScaleSheetLayoutView="90" workbookViewId="0">
      <selection activeCell="A6" sqref="A6:K6"/>
    </sheetView>
  </sheetViews>
  <sheetFormatPr defaultRowHeight="15"/>
  <cols>
    <col min="1" max="1" width="6.7109375" customWidth="1"/>
    <col min="2" max="2" width="0" hidden="1" customWidth="1"/>
    <col min="3" max="3" width="24.7109375" customWidth="1"/>
    <col min="4" max="4" width="15.140625" customWidth="1"/>
    <col min="5" max="5" width="11.140625" customWidth="1"/>
    <col min="6" max="6" width="14.42578125" customWidth="1"/>
    <col min="7" max="7" width="10.85546875" customWidth="1"/>
    <col min="8" max="8" width="9.5703125" customWidth="1"/>
    <col min="9" max="9" width="12" customWidth="1"/>
    <col min="10" max="10" width="13.28515625" customWidth="1"/>
    <col min="11" max="11" width="14.140625" customWidth="1"/>
  </cols>
  <sheetData>
    <row r="1" spans="1:11" ht="18.75">
      <c r="A1" s="49"/>
      <c r="B1" s="1"/>
      <c r="C1" s="2"/>
      <c r="D1" s="2"/>
      <c r="E1" s="2"/>
      <c r="F1" s="2"/>
      <c r="G1" s="46" t="s">
        <v>81</v>
      </c>
      <c r="H1" s="46"/>
      <c r="I1" s="46"/>
      <c r="J1" s="46"/>
      <c r="K1" s="46"/>
    </row>
    <row r="2" spans="1:11" ht="18.75">
      <c r="A2" s="49"/>
      <c r="B2" s="1"/>
      <c r="C2" s="2"/>
      <c r="D2" s="2"/>
      <c r="E2" s="2"/>
      <c r="F2" s="2"/>
      <c r="G2" s="46" t="s">
        <v>79</v>
      </c>
      <c r="H2" s="46"/>
      <c r="I2" s="46"/>
      <c r="J2" s="46"/>
      <c r="K2" s="46"/>
    </row>
    <row r="3" spans="1:11" ht="51.75" customHeight="1">
      <c r="A3" s="2"/>
      <c r="B3" s="2"/>
      <c r="C3" s="2"/>
      <c r="D3" s="1" t="s">
        <v>48</v>
      </c>
      <c r="E3" s="2"/>
      <c r="F3" s="2"/>
      <c r="G3" s="50" t="s">
        <v>84</v>
      </c>
      <c r="H3" s="50"/>
      <c r="I3" s="50"/>
      <c r="J3" s="50"/>
      <c r="K3" s="50"/>
    </row>
    <row r="4" spans="1:11" ht="15.75">
      <c r="A4" s="2"/>
      <c r="B4" s="2"/>
      <c r="C4" s="2"/>
      <c r="D4" s="1" t="s">
        <v>49</v>
      </c>
      <c r="E4" s="2"/>
      <c r="F4" s="2"/>
      <c r="G4" s="2"/>
      <c r="H4" s="2"/>
      <c r="I4" s="2"/>
      <c r="J4" s="2"/>
      <c r="K4" s="2"/>
    </row>
    <row r="5" spans="1:11" ht="18.7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18.75">
      <c r="A6" s="40" t="str">
        <f>'[1]прил 6 (КПКР)'!A6:T6</f>
        <v>муниципального образования Кавказский район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8.75">
      <c r="A7" s="52" t="s">
        <v>66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ht="18.75">
      <c r="A8" s="40" t="str">
        <f>'[1]прил 6 (КПКР)'!A8:T8</f>
        <v>общее имущество в которых подлежит капитальному ремонту в этапе 2020 года планового периода 2017-2019, 2020-2022 годов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8.75">
      <c r="A9" s="26"/>
      <c r="B9" s="26"/>
      <c r="C9" s="2"/>
      <c r="D9" s="2"/>
      <c r="E9" s="2"/>
      <c r="F9" s="2"/>
      <c r="G9" s="2"/>
      <c r="H9" s="2"/>
      <c r="I9" s="2"/>
      <c r="J9" s="2"/>
      <c r="K9" s="2"/>
    </row>
    <row r="10" spans="1:11" ht="15.75">
      <c r="A10" s="41" t="s">
        <v>2</v>
      </c>
      <c r="B10" s="4"/>
      <c r="C10" s="41" t="s">
        <v>3</v>
      </c>
      <c r="D10" s="41" t="s">
        <v>67</v>
      </c>
      <c r="E10" s="39" t="s">
        <v>68</v>
      </c>
      <c r="F10" s="39"/>
      <c r="G10" s="39"/>
      <c r="H10" s="39"/>
      <c r="I10" s="39"/>
      <c r="J10" s="39"/>
      <c r="K10" s="39"/>
    </row>
    <row r="11" spans="1:11" ht="15.75">
      <c r="A11" s="42"/>
      <c r="B11" s="5"/>
      <c r="C11" s="42"/>
      <c r="D11" s="42"/>
      <c r="E11" s="39"/>
      <c r="F11" s="39"/>
      <c r="G11" s="39"/>
      <c r="H11" s="39"/>
      <c r="I11" s="39"/>
      <c r="J11" s="39"/>
      <c r="K11" s="39"/>
    </row>
    <row r="12" spans="1:11" ht="147.75" customHeight="1">
      <c r="A12" s="42"/>
      <c r="B12" s="5"/>
      <c r="C12" s="42"/>
      <c r="D12" s="43"/>
      <c r="E12" s="27" t="s">
        <v>69</v>
      </c>
      <c r="F12" s="27" t="s">
        <v>70</v>
      </c>
      <c r="G12" s="27" t="s">
        <v>71</v>
      </c>
      <c r="H12" s="27" t="s">
        <v>72</v>
      </c>
      <c r="I12" s="27" t="s">
        <v>73</v>
      </c>
      <c r="J12" s="27" t="s">
        <v>74</v>
      </c>
      <c r="K12" s="27" t="s">
        <v>75</v>
      </c>
    </row>
    <row r="13" spans="1:11" ht="15.75">
      <c r="A13" s="43"/>
      <c r="B13" s="7"/>
      <c r="C13" s="43"/>
      <c r="D13" s="6" t="s">
        <v>76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</row>
    <row r="14" spans="1:11" ht="15.75">
      <c r="A14" s="6">
        <v>1</v>
      </c>
      <c r="B14" s="6"/>
      <c r="C14" s="6">
        <v>2</v>
      </c>
      <c r="D14" s="6">
        <v>3</v>
      </c>
      <c r="E14" s="6">
        <v>4</v>
      </c>
      <c r="F14" s="6">
        <v>5</v>
      </c>
      <c r="G14" s="6">
        <v>6</v>
      </c>
      <c r="H14" s="6">
        <v>7</v>
      </c>
      <c r="I14" s="6">
        <v>8</v>
      </c>
      <c r="J14" s="6">
        <v>9</v>
      </c>
      <c r="K14" s="6">
        <v>10</v>
      </c>
    </row>
    <row r="15" spans="1:11" ht="51.75" customHeight="1">
      <c r="A15" s="51" t="str">
        <f>'[1]прил 6 (КПКР)'!A17:C17</f>
        <v>Всего по муниципальному образованию Кавказский район</v>
      </c>
      <c r="B15" s="51"/>
      <c r="C15" s="51"/>
      <c r="D15" s="9">
        <f t="shared" ref="D15:H15" si="0">SUM(D16:D519)</f>
        <v>3594939.08</v>
      </c>
      <c r="E15" s="9">
        <f t="shared" si="0"/>
        <v>0</v>
      </c>
      <c r="F15" s="9">
        <f>SUM(F16:F519)</f>
        <v>1855166.33</v>
      </c>
      <c r="G15" s="9">
        <f t="shared" si="0"/>
        <v>0</v>
      </c>
      <c r="H15" s="9">
        <f t="shared" si="0"/>
        <v>0</v>
      </c>
      <c r="I15" s="9">
        <f>SUM(I16:I519)</f>
        <v>100000</v>
      </c>
      <c r="J15" s="9">
        <f>SUM(J16:J519)</f>
        <v>363143</v>
      </c>
      <c r="K15" s="9">
        <f>SUM(K16:K519)</f>
        <v>1276629.75</v>
      </c>
    </row>
    <row r="16" spans="1:11" ht="63">
      <c r="A16" s="10">
        <v>1</v>
      </c>
      <c r="B16" s="10">
        <v>78918628</v>
      </c>
      <c r="C16" s="24" t="s">
        <v>36</v>
      </c>
      <c r="D16" s="14">
        <f>F16+I16+K16</f>
        <v>583684.84000000008</v>
      </c>
      <c r="E16" s="14">
        <v>0</v>
      </c>
      <c r="F16" s="14">
        <v>240000</v>
      </c>
      <c r="G16" s="14">
        <v>0</v>
      </c>
      <c r="H16" s="14">
        <v>0</v>
      </c>
      <c r="I16" s="14">
        <v>20000</v>
      </c>
      <c r="J16" s="14">
        <v>0</v>
      </c>
      <c r="K16" s="14">
        <v>323684.84000000003</v>
      </c>
    </row>
    <row r="17" spans="1:11" ht="63">
      <c r="A17" s="10">
        <v>2</v>
      </c>
      <c r="B17" s="10">
        <v>99987635</v>
      </c>
      <c r="C17" s="24" t="s">
        <v>39</v>
      </c>
      <c r="D17" s="14">
        <f t="shared" ref="D17:D21" si="1">F17+I17+K17</f>
        <v>406983.97</v>
      </c>
      <c r="E17" s="14">
        <v>0</v>
      </c>
      <c r="F17" s="14">
        <v>238573.6</v>
      </c>
      <c r="G17" s="14">
        <v>0</v>
      </c>
      <c r="H17" s="14">
        <v>0</v>
      </c>
      <c r="I17" s="14">
        <v>10000</v>
      </c>
      <c r="J17" s="14">
        <v>0</v>
      </c>
      <c r="K17" s="14">
        <v>158410.37</v>
      </c>
    </row>
    <row r="18" spans="1:11" ht="63">
      <c r="A18" s="10">
        <v>3</v>
      </c>
      <c r="B18" s="10">
        <v>99987507</v>
      </c>
      <c r="C18" s="24" t="s">
        <v>40</v>
      </c>
      <c r="D18" s="14">
        <f t="shared" si="1"/>
        <v>86553.12</v>
      </c>
      <c r="E18" s="14">
        <v>0</v>
      </c>
      <c r="F18" s="14">
        <v>50000</v>
      </c>
      <c r="G18" s="14">
        <v>0</v>
      </c>
      <c r="H18" s="14">
        <v>0</v>
      </c>
      <c r="I18" s="14">
        <v>10000</v>
      </c>
      <c r="J18" s="14">
        <v>0</v>
      </c>
      <c r="K18" s="14">
        <v>26553.119999999999</v>
      </c>
    </row>
    <row r="19" spans="1:11" ht="63">
      <c r="A19" s="10">
        <v>4</v>
      </c>
      <c r="B19" s="10">
        <v>99987585</v>
      </c>
      <c r="C19" s="24" t="s">
        <v>41</v>
      </c>
      <c r="D19" s="14">
        <f t="shared" si="1"/>
        <v>284011.52000000002</v>
      </c>
      <c r="E19" s="14">
        <v>0</v>
      </c>
      <c r="F19" s="14">
        <v>160000</v>
      </c>
      <c r="G19" s="14">
        <v>0</v>
      </c>
      <c r="H19" s="14">
        <v>0</v>
      </c>
      <c r="I19" s="14">
        <v>10000</v>
      </c>
      <c r="J19" s="14">
        <v>0</v>
      </c>
      <c r="K19" s="14">
        <v>114011.51999999999</v>
      </c>
    </row>
    <row r="20" spans="1:11" ht="63">
      <c r="A20" s="10">
        <v>5</v>
      </c>
      <c r="B20" s="10">
        <v>99987638</v>
      </c>
      <c r="C20" s="24" t="s">
        <v>42</v>
      </c>
      <c r="D20" s="14">
        <f t="shared" si="1"/>
        <v>506148.75</v>
      </c>
      <c r="E20" s="14">
        <v>0</v>
      </c>
      <c r="F20" s="14">
        <v>346592.73000000004</v>
      </c>
      <c r="G20" s="14">
        <v>0</v>
      </c>
      <c r="H20" s="14">
        <v>0</v>
      </c>
      <c r="I20" s="14">
        <v>10000</v>
      </c>
      <c r="J20" s="14">
        <v>0</v>
      </c>
      <c r="K20" s="14">
        <v>149556.01999999999</v>
      </c>
    </row>
    <row r="21" spans="1:11" ht="63">
      <c r="A21" s="10">
        <v>6</v>
      </c>
      <c r="B21" s="10">
        <v>99987909</v>
      </c>
      <c r="C21" s="24" t="s">
        <v>43</v>
      </c>
      <c r="D21" s="14">
        <f t="shared" si="1"/>
        <v>105383.88</v>
      </c>
      <c r="E21" s="14">
        <v>0</v>
      </c>
      <c r="F21" s="14">
        <v>50000</v>
      </c>
      <c r="G21" s="14">
        <v>0</v>
      </c>
      <c r="H21" s="14">
        <v>0</v>
      </c>
      <c r="I21" s="14">
        <v>10000</v>
      </c>
      <c r="J21" s="14">
        <v>0</v>
      </c>
      <c r="K21" s="14">
        <v>45383.88</v>
      </c>
    </row>
    <row r="22" spans="1:11" ht="63">
      <c r="A22" s="10">
        <v>7</v>
      </c>
      <c r="B22" s="10">
        <v>99987787</v>
      </c>
      <c r="C22" s="24" t="s">
        <v>44</v>
      </c>
      <c r="D22" s="14">
        <f>F22+I22+K22+J22</f>
        <v>588972</v>
      </c>
      <c r="E22" s="14">
        <v>0</v>
      </c>
      <c r="F22" s="14">
        <v>280000</v>
      </c>
      <c r="G22" s="14">
        <v>0</v>
      </c>
      <c r="H22" s="14">
        <v>0</v>
      </c>
      <c r="I22" s="14">
        <v>10000</v>
      </c>
      <c r="J22" s="14">
        <v>132052</v>
      </c>
      <c r="K22" s="14">
        <v>166920</v>
      </c>
    </row>
    <row r="23" spans="1:11" ht="63">
      <c r="A23" s="10">
        <v>8</v>
      </c>
      <c r="B23" s="10">
        <v>99987835</v>
      </c>
      <c r="C23" s="24" t="s">
        <v>45</v>
      </c>
      <c r="D23" s="14">
        <f>F23+I23+K23+J23</f>
        <v>1033201</v>
      </c>
      <c r="E23" s="14">
        <v>0</v>
      </c>
      <c r="F23" s="14">
        <v>490000</v>
      </c>
      <c r="G23" s="14">
        <v>0</v>
      </c>
      <c r="H23" s="14">
        <v>0</v>
      </c>
      <c r="I23" s="14">
        <v>20000</v>
      </c>
      <c r="J23" s="14">
        <v>231091</v>
      </c>
      <c r="K23" s="14">
        <v>292110</v>
      </c>
    </row>
    <row r="26" spans="1:11" s="18" customFormat="1" ht="18.75">
      <c r="A26" s="28" t="s">
        <v>46</v>
      </c>
      <c r="B26" s="28"/>
      <c r="C26" s="28"/>
      <c r="D26" s="28"/>
      <c r="E26" s="28"/>
      <c r="F26" s="28"/>
      <c r="G26" s="28"/>
      <c r="H26" s="28"/>
      <c r="I26" s="28" t="s">
        <v>47</v>
      </c>
      <c r="J26" s="28" t="s">
        <v>77</v>
      </c>
    </row>
    <row r="27" spans="1:11" ht="18.75">
      <c r="A27" s="29"/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13">
    <mergeCell ref="A15:C15"/>
    <mergeCell ref="A1:A2"/>
    <mergeCell ref="G1:K1"/>
    <mergeCell ref="G2:K2"/>
    <mergeCell ref="A5:K5"/>
    <mergeCell ref="A6:K6"/>
    <mergeCell ref="A7:K7"/>
    <mergeCell ref="A8:K8"/>
    <mergeCell ref="A10:A13"/>
    <mergeCell ref="C10:C13"/>
    <mergeCell ref="D10:D12"/>
    <mergeCell ref="E10:K11"/>
    <mergeCell ref="G3:K3"/>
  </mergeCells>
  <conditionalFormatting sqref="A16:K23">
    <cfRule type="expression" dxfId="1" priority="1">
      <formula>EXACT($A16,"РАЗДЕЛ 2")</formula>
    </cfRule>
  </conditionalFormatting>
  <conditionalFormatting sqref="A16:K23">
    <cfRule type="expression" dxfId="0" priority="2">
      <formula>VALUE($B16)</formula>
    </cfRule>
  </conditionalFormatting>
  <printOptions horizontalCentered="1"/>
  <pageMargins left="0.78740157480314965" right="0.78740157480314965" top="1.1811023622047245" bottom="0.39370078740157483" header="0.78740157480314965" footer="0.31496062992125984"/>
  <pageSetup paperSize="9" scale="90" orientation="landscape" r:id="rId1"/>
  <headerFooter differentFirst="1">
    <oddHeader>&amp;C&amp;P</oddHeader>
  </headerFooter>
  <rowBreaks count="1" manualBreakCount="1">
    <brk id="1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2019-08-15T11:08:29Z</dcterms:modified>
</cp:coreProperties>
</file>