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20" activeTab="6"/>
  </bookViews>
  <sheets>
    <sheet name="Приложение 1" sheetId="12" r:id="rId1"/>
    <sheet name="Приложение 2" sheetId="11" r:id="rId2"/>
    <sheet name="Приложение 3" sheetId="1" r:id="rId3"/>
    <sheet name="Приложение 4" sheetId="2" r:id="rId4"/>
    <sheet name="Приложение 5" sheetId="10" r:id="rId5"/>
    <sheet name="Приложение 6" sheetId="9" r:id="rId6"/>
    <sheet name="Приложение 7" sheetId="13" r:id="rId7"/>
  </sheets>
  <definedNames>
    <definedName name="_xlnm._FilterDatabase" localSheetId="2" hidden="1">'Приложение 3'!$A$18:$V$28</definedName>
    <definedName name="_xlnm._FilterDatabase" localSheetId="3" hidden="1">'Приложение 4'!$A$22:$U$155</definedName>
    <definedName name="_xlnm._FilterDatabase" localSheetId="4" hidden="1">'Приложение 5'!$A$20:$M$22</definedName>
    <definedName name="_xlnm._FilterDatabase" localSheetId="6" hidden="1">'Приложение 7'!$A$18:$N$18</definedName>
    <definedName name="_xlnm.Print_Titles" localSheetId="1">'Приложение 2'!$20:$20</definedName>
    <definedName name="_xlnm.Print_Titles" localSheetId="2">'Приложение 3'!$18:$18</definedName>
    <definedName name="_xlnm.Print_Titles" localSheetId="3">'Приложение 4'!$22:$22</definedName>
    <definedName name="_xlnm.Print_Titles" localSheetId="4">'Приложение 5'!$20:$20</definedName>
    <definedName name="_xlnm.Print_Titles" localSheetId="5">'Приложение 6'!$17:$17</definedName>
    <definedName name="_xlnm.Print_Titles" localSheetId="6">'Приложение 7'!$18:$18</definedName>
    <definedName name="_xlnm.Print_Area" localSheetId="0">'Приложение 1'!$A$1:$W$50</definedName>
    <definedName name="_xlnm.Print_Area" localSheetId="1">'Приложение 2'!$A$1:$X$48</definedName>
    <definedName name="_xlnm.Print_Area" localSheetId="2">'Приложение 3'!$A$1:$S$48</definedName>
    <definedName name="_xlnm.Print_Area" localSheetId="3">'Приложение 4'!$A$1:$U$177</definedName>
    <definedName name="_xlnm.Print_Area" localSheetId="4">'Приложение 5'!$C$3:$M$49</definedName>
    <definedName name="_xlnm.Print_Area" localSheetId="5">'Приложение 6'!$C$2:$M$48</definedName>
    <definedName name="_xlnm.Print_Area" localSheetId="6">'Приложение 7'!$A$1:$N$51</definedName>
  </definedNames>
  <calcPr calcId="125725"/>
</workbook>
</file>

<file path=xl/calcChain.xml><?xml version="1.0" encoding="utf-8"?>
<calcChain xmlns="http://schemas.openxmlformats.org/spreadsheetml/2006/main">
  <c r="N43" i="13"/>
  <c r="M32" i="1"/>
  <c r="M33"/>
  <c r="M34"/>
  <c r="M35"/>
  <c r="M36"/>
  <c r="M37"/>
  <c r="M38"/>
  <c r="M39"/>
  <c r="M40"/>
  <c r="M41"/>
  <c r="M42"/>
  <c r="M43"/>
  <c r="M44"/>
  <c r="M45"/>
  <c r="M31"/>
  <c r="I46"/>
  <c r="I25"/>
  <c r="I19" s="1"/>
  <c r="M21"/>
  <c r="M22"/>
  <c r="M23"/>
  <c r="M24"/>
  <c r="M20"/>
  <c r="G19" i="13"/>
  <c r="C19"/>
  <c r="M43"/>
  <c r="M19" s="1"/>
  <c r="L43"/>
  <c r="L19" s="1"/>
  <c r="C43"/>
  <c r="D43"/>
  <c r="D19" s="1"/>
  <c r="M45" i="10"/>
  <c r="M21" s="1"/>
  <c r="J45"/>
  <c r="J21" s="1"/>
  <c r="E31"/>
  <c r="E32"/>
  <c r="E33"/>
  <c r="E34"/>
  <c r="E35"/>
  <c r="E36"/>
  <c r="E37"/>
  <c r="E38"/>
  <c r="E39"/>
  <c r="E40"/>
  <c r="E41"/>
  <c r="E42"/>
  <c r="E43"/>
  <c r="E44"/>
  <c r="E30"/>
  <c r="O30" i="2"/>
  <c r="N30"/>
  <c r="C174"/>
  <c r="D174"/>
  <c r="E174"/>
  <c r="F174"/>
  <c r="F23" s="1"/>
  <c r="G174"/>
  <c r="H174"/>
  <c r="I174"/>
  <c r="J174"/>
  <c r="K174"/>
  <c r="L174"/>
  <c r="M174"/>
  <c r="N174"/>
  <c r="O174"/>
  <c r="P174"/>
  <c r="Q174"/>
  <c r="R174"/>
  <c r="S174"/>
  <c r="T174"/>
  <c r="U174"/>
  <c r="R32" i="1"/>
  <c r="R33"/>
  <c r="R34"/>
  <c r="R35"/>
  <c r="R36"/>
  <c r="R37"/>
  <c r="R38"/>
  <c r="R39"/>
  <c r="R40"/>
  <c r="R41"/>
  <c r="R42"/>
  <c r="R43"/>
  <c r="R44"/>
  <c r="R45"/>
  <c r="R31"/>
  <c r="J46"/>
  <c r="J19" s="1"/>
  <c r="K46"/>
  <c r="L46"/>
  <c r="L19" s="1"/>
  <c r="F46"/>
  <c r="G46"/>
  <c r="H46"/>
  <c r="F25"/>
  <c r="G25"/>
  <c r="H25"/>
  <c r="V21" i="11"/>
  <c r="U44"/>
  <c r="V44"/>
  <c r="O44"/>
  <c r="O21" s="1"/>
  <c r="P44"/>
  <c r="P21"/>
  <c r="I44"/>
  <c r="X37"/>
  <c r="X36"/>
  <c r="X35"/>
  <c r="X34"/>
  <c r="X44"/>
  <c r="X23"/>
  <c r="X24"/>
  <c r="X25"/>
  <c r="X26"/>
  <c r="X27"/>
  <c r="X29"/>
  <c r="X30"/>
  <c r="X31"/>
  <c r="X32"/>
  <c r="X33"/>
  <c r="N23" i="2" l="1"/>
  <c r="R46" i="1"/>
  <c r="M25"/>
  <c r="M46"/>
  <c r="E45" i="10"/>
  <c r="E21" s="1"/>
  <c r="O23" i="2"/>
  <c r="G23" i="12"/>
  <c r="H23"/>
  <c r="I23"/>
  <c r="J23"/>
  <c r="K23"/>
  <c r="L23"/>
  <c r="M23"/>
  <c r="N23"/>
  <c r="P23"/>
  <c r="Q23"/>
  <c r="R23"/>
  <c r="S23"/>
  <c r="T23"/>
  <c r="U23"/>
  <c r="V23"/>
  <c r="W23"/>
  <c r="E46"/>
  <c r="E23" s="1"/>
  <c r="F46"/>
  <c r="G46"/>
  <c r="H46"/>
  <c r="I46"/>
  <c r="J46"/>
  <c r="K46"/>
  <c r="L46"/>
  <c r="M46"/>
  <c r="N46"/>
  <c r="O46"/>
  <c r="O23" s="1"/>
  <c r="P46"/>
  <c r="Q46"/>
  <c r="R46"/>
  <c r="S46"/>
  <c r="T46"/>
  <c r="U46"/>
  <c r="V46"/>
  <c r="W46"/>
  <c r="M19" i="1" l="1"/>
  <c r="E30" i="2"/>
  <c r="E23" s="1"/>
  <c r="F30"/>
  <c r="G30"/>
  <c r="H30"/>
  <c r="H23" s="1"/>
  <c r="I30"/>
  <c r="J30"/>
  <c r="J23" s="1"/>
  <c r="K30"/>
  <c r="K23" s="1"/>
  <c r="L30"/>
  <c r="M30"/>
  <c r="Q30"/>
  <c r="R30"/>
  <c r="S30"/>
  <c r="T30"/>
  <c r="U30"/>
  <c r="C30"/>
  <c r="C23" s="1"/>
  <c r="D30"/>
  <c r="D23" s="1"/>
  <c r="M28" i="10"/>
  <c r="J28"/>
  <c r="E28"/>
  <c r="R21" i="1" l="1"/>
  <c r="R22"/>
  <c r="R23"/>
  <c r="R24"/>
  <c r="R25" l="1"/>
  <c r="R51" i="2"/>
  <c r="E154"/>
  <c r="F154"/>
  <c r="H154"/>
  <c r="I154"/>
  <c r="J154"/>
  <c r="K154"/>
  <c r="L154"/>
  <c r="M154"/>
  <c r="N154"/>
  <c r="O154"/>
  <c r="P154"/>
  <c r="Q154"/>
  <c r="R154"/>
  <c r="S154"/>
  <c r="T154"/>
  <c r="U154"/>
  <c r="E150"/>
  <c r="F150"/>
  <c r="H150"/>
  <c r="I150"/>
  <c r="J150"/>
  <c r="K150"/>
  <c r="L150"/>
  <c r="M150"/>
  <c r="N150"/>
  <c r="O150"/>
  <c r="P150"/>
  <c r="Q150"/>
  <c r="R150"/>
  <c r="S150"/>
  <c r="T150"/>
  <c r="U150"/>
  <c r="E148"/>
  <c r="F148"/>
  <c r="H148"/>
  <c r="I148"/>
  <c r="J148"/>
  <c r="K148"/>
  <c r="L148"/>
  <c r="M148"/>
  <c r="N148"/>
  <c r="O148"/>
  <c r="P148"/>
  <c r="Q148"/>
  <c r="R148"/>
  <c r="S148"/>
  <c r="T148"/>
  <c r="U148"/>
  <c r="E143"/>
  <c r="F143"/>
  <c r="H143"/>
  <c r="I143"/>
  <c r="J143"/>
  <c r="K143"/>
  <c r="L143"/>
  <c r="M143"/>
  <c r="N143"/>
  <c r="O143"/>
  <c r="P143"/>
  <c r="Q143"/>
  <c r="R143"/>
  <c r="S143"/>
  <c r="T143"/>
  <c r="U143"/>
  <c r="E141"/>
  <c r="F141"/>
  <c r="H141"/>
  <c r="I141"/>
  <c r="J141"/>
  <c r="K141"/>
  <c r="L141"/>
  <c r="M141"/>
  <c r="N141"/>
  <c r="O141"/>
  <c r="P141"/>
  <c r="Q141"/>
  <c r="R141"/>
  <c r="S141"/>
  <c r="T141"/>
  <c r="U141"/>
  <c r="E137"/>
  <c r="F137"/>
  <c r="H137"/>
  <c r="I137"/>
  <c r="J137"/>
  <c r="K137"/>
  <c r="L137"/>
  <c r="M137"/>
  <c r="N137"/>
  <c r="O137"/>
  <c r="P137"/>
  <c r="Q137"/>
  <c r="R137"/>
  <c r="S137"/>
  <c r="T137"/>
  <c r="U137"/>
  <c r="E133"/>
  <c r="F133"/>
  <c r="H133"/>
  <c r="I133"/>
  <c r="J133"/>
  <c r="K133"/>
  <c r="L133"/>
  <c r="M133"/>
  <c r="N133"/>
  <c r="O133"/>
  <c r="P133"/>
  <c r="Q133"/>
  <c r="R133"/>
  <c r="S133"/>
  <c r="T133"/>
  <c r="U133"/>
  <c r="E130"/>
  <c r="F130"/>
  <c r="H130"/>
  <c r="I130"/>
  <c r="J130"/>
  <c r="K130"/>
  <c r="L130"/>
  <c r="M130"/>
  <c r="N130"/>
  <c r="O130"/>
  <c r="P130"/>
  <c r="Q130"/>
  <c r="R130"/>
  <c r="S130"/>
  <c r="T130"/>
  <c r="U130"/>
  <c r="E128"/>
  <c r="F128"/>
  <c r="H128"/>
  <c r="I128"/>
  <c r="J128"/>
  <c r="K128"/>
  <c r="L128"/>
  <c r="M128"/>
  <c r="N128"/>
  <c r="O128"/>
  <c r="P128"/>
  <c r="Q128"/>
  <c r="R128"/>
  <c r="S128"/>
  <c r="T128"/>
  <c r="U128"/>
  <c r="E125"/>
  <c r="F125"/>
  <c r="H125"/>
  <c r="I125"/>
  <c r="J125"/>
  <c r="K125"/>
  <c r="L125"/>
  <c r="M125"/>
  <c r="N125"/>
  <c r="O125"/>
  <c r="P125"/>
  <c r="Q125"/>
  <c r="R125"/>
  <c r="S125"/>
  <c r="T125"/>
  <c r="U125"/>
  <c r="E121"/>
  <c r="F121"/>
  <c r="H121"/>
  <c r="I121"/>
  <c r="J121"/>
  <c r="K121"/>
  <c r="L121"/>
  <c r="M121"/>
  <c r="N121"/>
  <c r="O121"/>
  <c r="P121"/>
  <c r="Q121"/>
  <c r="R121"/>
  <c r="S121"/>
  <c r="T121"/>
  <c r="U121"/>
  <c r="E117"/>
  <c r="F117"/>
  <c r="H117"/>
  <c r="I117"/>
  <c r="J117"/>
  <c r="K117"/>
  <c r="L117"/>
  <c r="M117"/>
  <c r="N117"/>
  <c r="O117"/>
  <c r="P117"/>
  <c r="Q117"/>
  <c r="R117"/>
  <c r="S117"/>
  <c r="T117"/>
  <c r="U117"/>
  <c r="E113"/>
  <c r="F113"/>
  <c r="H113"/>
  <c r="I113"/>
  <c r="J113"/>
  <c r="K113"/>
  <c r="L113"/>
  <c r="M113"/>
  <c r="N113"/>
  <c r="O113"/>
  <c r="P113"/>
  <c r="Q113"/>
  <c r="R113"/>
  <c r="S113"/>
  <c r="T113"/>
  <c r="U113"/>
  <c r="E107"/>
  <c r="F107"/>
  <c r="H107"/>
  <c r="I107"/>
  <c r="J107"/>
  <c r="K107"/>
  <c r="L107"/>
  <c r="M107"/>
  <c r="N107"/>
  <c r="O107"/>
  <c r="P107"/>
  <c r="Q107"/>
  <c r="R107"/>
  <c r="S107"/>
  <c r="T107"/>
  <c r="U107"/>
  <c r="E105"/>
  <c r="F105"/>
  <c r="H105"/>
  <c r="I105"/>
  <c r="J105"/>
  <c r="K105"/>
  <c r="L105"/>
  <c r="M105"/>
  <c r="N105"/>
  <c r="O105"/>
  <c r="P105"/>
  <c r="Q105"/>
  <c r="R105"/>
  <c r="S105"/>
  <c r="T105"/>
  <c r="U105"/>
  <c r="E100"/>
  <c r="F100"/>
  <c r="H100"/>
  <c r="I100"/>
  <c r="J100"/>
  <c r="K100"/>
  <c r="L100"/>
  <c r="M100"/>
  <c r="N100"/>
  <c r="O100"/>
  <c r="P100"/>
  <c r="Q100"/>
  <c r="R100"/>
  <c r="S100"/>
  <c r="T100"/>
  <c r="U100"/>
  <c r="E96"/>
  <c r="F96"/>
  <c r="H96"/>
  <c r="I96"/>
  <c r="J96"/>
  <c r="K96"/>
  <c r="L96"/>
  <c r="M96"/>
  <c r="N96"/>
  <c r="O96"/>
  <c r="P96"/>
  <c r="Q96"/>
  <c r="R96"/>
  <c r="S96"/>
  <c r="T96"/>
  <c r="U96"/>
  <c r="E89"/>
  <c r="F89"/>
  <c r="H89"/>
  <c r="I89"/>
  <c r="J89"/>
  <c r="K89"/>
  <c r="L89"/>
  <c r="M89"/>
  <c r="N89"/>
  <c r="O89"/>
  <c r="P89"/>
  <c r="Q89"/>
  <c r="R89"/>
  <c r="S89"/>
  <c r="T89"/>
  <c r="U89"/>
  <c r="E86"/>
  <c r="F86"/>
  <c r="H86"/>
  <c r="I86"/>
  <c r="J86"/>
  <c r="K86"/>
  <c r="L86"/>
  <c r="M86"/>
  <c r="N86"/>
  <c r="O86"/>
  <c r="P86"/>
  <c r="Q86"/>
  <c r="R86"/>
  <c r="S86"/>
  <c r="T86"/>
  <c r="U86"/>
  <c r="E81"/>
  <c r="F81"/>
  <c r="H81"/>
  <c r="I81"/>
  <c r="J81"/>
  <c r="K81"/>
  <c r="L81"/>
  <c r="M81"/>
  <c r="N81"/>
  <c r="O81"/>
  <c r="P81"/>
  <c r="Q81"/>
  <c r="R81"/>
  <c r="S81"/>
  <c r="T81"/>
  <c r="U81"/>
  <c r="E78"/>
  <c r="F78"/>
  <c r="H78"/>
  <c r="I78"/>
  <c r="J78"/>
  <c r="K78"/>
  <c r="L78"/>
  <c r="M78"/>
  <c r="N78"/>
  <c r="O78"/>
  <c r="P78"/>
  <c r="Q78"/>
  <c r="R78"/>
  <c r="S78"/>
  <c r="T78"/>
  <c r="U78"/>
  <c r="E73"/>
  <c r="F73"/>
  <c r="H73"/>
  <c r="I73"/>
  <c r="J73"/>
  <c r="K73"/>
  <c r="L73"/>
  <c r="M73"/>
  <c r="N73"/>
  <c r="O73"/>
  <c r="P73"/>
  <c r="Q73"/>
  <c r="R73"/>
  <c r="S73"/>
  <c r="T73"/>
  <c r="U73"/>
  <c r="E67"/>
  <c r="F67"/>
  <c r="H67"/>
  <c r="I67"/>
  <c r="J67"/>
  <c r="K67"/>
  <c r="L67"/>
  <c r="M67"/>
  <c r="N67"/>
  <c r="O67"/>
  <c r="P67"/>
  <c r="Q67"/>
  <c r="R67"/>
  <c r="S67"/>
  <c r="T67"/>
  <c r="U67"/>
  <c r="U65"/>
  <c r="T65"/>
  <c r="S65"/>
  <c r="R65"/>
  <c r="Q65"/>
  <c r="P65"/>
  <c r="O65"/>
  <c r="N65"/>
  <c r="M65"/>
  <c r="L65"/>
  <c r="K65"/>
  <c r="J65"/>
  <c r="I65"/>
  <c r="H65"/>
  <c r="F65"/>
  <c r="E65"/>
  <c r="U61"/>
  <c r="T61"/>
  <c r="S61"/>
  <c r="R61"/>
  <c r="Q61"/>
  <c r="P61"/>
  <c r="O61"/>
  <c r="N61"/>
  <c r="M61"/>
  <c r="L61"/>
  <c r="K61"/>
  <c r="J61"/>
  <c r="I61"/>
  <c r="H61"/>
  <c r="F61"/>
  <c r="E61"/>
  <c r="U59"/>
  <c r="T59"/>
  <c r="S59"/>
  <c r="R59"/>
  <c r="Q59"/>
  <c r="P59"/>
  <c r="O59"/>
  <c r="N59"/>
  <c r="M59"/>
  <c r="L59"/>
  <c r="K59"/>
  <c r="J59"/>
  <c r="I59"/>
  <c r="H59"/>
  <c r="F59"/>
  <c r="E59"/>
  <c r="U53"/>
  <c r="T53"/>
  <c r="S53"/>
  <c r="R53"/>
  <c r="Q53"/>
  <c r="P53"/>
  <c r="O53"/>
  <c r="N53"/>
  <c r="M53"/>
  <c r="L53"/>
  <c r="K53"/>
  <c r="J53"/>
  <c r="I53"/>
  <c r="H53"/>
  <c r="F53"/>
  <c r="E53"/>
  <c r="U51"/>
  <c r="T51"/>
  <c r="S51"/>
  <c r="Q51"/>
  <c r="P51"/>
  <c r="O51"/>
  <c r="N51"/>
  <c r="M51"/>
  <c r="L51"/>
  <c r="K51"/>
  <c r="J51"/>
  <c r="I51"/>
  <c r="H51"/>
  <c r="F51"/>
  <c r="E51"/>
  <c r="U39"/>
  <c r="T39"/>
  <c r="S39"/>
  <c r="R39"/>
  <c r="Q39"/>
  <c r="P39"/>
  <c r="O39"/>
  <c r="N39"/>
  <c r="M39"/>
  <c r="L39"/>
  <c r="K39"/>
  <c r="J39"/>
  <c r="I39"/>
  <c r="H39"/>
  <c r="F39"/>
  <c r="E39"/>
  <c r="U37"/>
  <c r="T37"/>
  <c r="S37"/>
  <c r="R37"/>
  <c r="Q37"/>
  <c r="P37"/>
  <c r="O37"/>
  <c r="N37"/>
  <c r="M37"/>
  <c r="L37"/>
  <c r="K37"/>
  <c r="J37"/>
  <c r="I37"/>
  <c r="H37"/>
  <c r="F37"/>
  <c r="E37"/>
  <c r="U35"/>
  <c r="T35"/>
  <c r="S35"/>
  <c r="R35"/>
  <c r="Q35"/>
  <c r="P35"/>
  <c r="O35"/>
  <c r="N35"/>
  <c r="M35"/>
  <c r="L35"/>
  <c r="K35"/>
  <c r="J35"/>
  <c r="I35"/>
  <c r="H35"/>
  <c r="F35"/>
  <c r="E35"/>
  <c r="U31"/>
  <c r="T31"/>
  <c r="S31"/>
  <c r="R31"/>
  <c r="Q31"/>
  <c r="P31"/>
  <c r="O31"/>
  <c r="N31"/>
  <c r="M31"/>
  <c r="L31"/>
  <c r="K31"/>
  <c r="J31"/>
  <c r="I31"/>
  <c r="H31"/>
  <c r="F31"/>
  <c r="E31"/>
  <c r="D32"/>
  <c r="C32" s="1"/>
  <c r="D33"/>
  <c r="C33" s="1"/>
  <c r="D34"/>
  <c r="C34" s="1"/>
  <c r="D36"/>
  <c r="D35" s="1"/>
  <c r="D38"/>
  <c r="D37" s="1"/>
  <c r="D40"/>
  <c r="D41"/>
  <c r="C41" s="1"/>
  <c r="D42"/>
  <c r="C42" s="1"/>
  <c r="D43"/>
  <c r="C43" s="1"/>
  <c r="D44"/>
  <c r="C44" s="1"/>
  <c r="D45"/>
  <c r="C45" s="1"/>
  <c r="D46"/>
  <c r="C46" s="1"/>
  <c r="D47"/>
  <c r="C47" s="1"/>
  <c r="D48"/>
  <c r="C48" s="1"/>
  <c r="D49"/>
  <c r="C49" s="1"/>
  <c r="D50"/>
  <c r="C50" s="1"/>
  <c r="D52"/>
  <c r="D51" s="1"/>
  <c r="D54"/>
  <c r="C54" s="1"/>
  <c r="D55"/>
  <c r="D56"/>
  <c r="D57"/>
  <c r="C57" s="1"/>
  <c r="D58"/>
  <c r="C58" s="1"/>
  <c r="C55"/>
  <c r="D60"/>
  <c r="D59" s="1"/>
  <c r="D62"/>
  <c r="C62" s="1"/>
  <c r="D63"/>
  <c r="C63" s="1"/>
  <c r="D64"/>
  <c r="C64" s="1"/>
  <c r="D66"/>
  <c r="C66" s="1"/>
  <c r="C65" s="1"/>
  <c r="D68"/>
  <c r="C68" s="1"/>
  <c r="D69"/>
  <c r="C69" s="1"/>
  <c r="D70"/>
  <c r="C70" s="1"/>
  <c r="D71"/>
  <c r="C71" s="1"/>
  <c r="D72"/>
  <c r="C72" s="1"/>
  <c r="D74"/>
  <c r="C74" s="1"/>
  <c r="D75"/>
  <c r="C75" s="1"/>
  <c r="D76"/>
  <c r="C76" s="1"/>
  <c r="D77"/>
  <c r="C77" s="1"/>
  <c r="D79"/>
  <c r="C79" s="1"/>
  <c r="D80"/>
  <c r="C80" s="1"/>
  <c r="D82"/>
  <c r="C82" s="1"/>
  <c r="D83"/>
  <c r="C83" s="1"/>
  <c r="D84"/>
  <c r="C84" s="1"/>
  <c r="D85"/>
  <c r="C85" s="1"/>
  <c r="D87"/>
  <c r="C87" s="1"/>
  <c r="D88"/>
  <c r="C88" s="1"/>
  <c r="D90"/>
  <c r="C90" s="1"/>
  <c r="D91"/>
  <c r="C91" s="1"/>
  <c r="D92"/>
  <c r="C92" s="1"/>
  <c r="D93"/>
  <c r="C93" s="1"/>
  <c r="D94"/>
  <c r="C94" s="1"/>
  <c r="D95"/>
  <c r="C95" s="1"/>
  <c r="D97"/>
  <c r="D98"/>
  <c r="D99"/>
  <c r="C97"/>
  <c r="C98"/>
  <c r="D101"/>
  <c r="D102"/>
  <c r="C102"/>
  <c r="D103"/>
  <c r="C103" s="1"/>
  <c r="D104"/>
  <c r="C104" s="1"/>
  <c r="D106"/>
  <c r="C106" s="1"/>
  <c r="C105" s="1"/>
  <c r="D108"/>
  <c r="C108" s="1"/>
  <c r="D109"/>
  <c r="C109" s="1"/>
  <c r="D110"/>
  <c r="C110" s="1"/>
  <c r="D111"/>
  <c r="C111" s="1"/>
  <c r="D112"/>
  <c r="C112" s="1"/>
  <c r="D114"/>
  <c r="C114" s="1"/>
  <c r="D115"/>
  <c r="C115" s="1"/>
  <c r="D116"/>
  <c r="C116" s="1"/>
  <c r="D118"/>
  <c r="C118" s="1"/>
  <c r="D119"/>
  <c r="C119" s="1"/>
  <c r="D120"/>
  <c r="C120" s="1"/>
  <c r="D122"/>
  <c r="D123"/>
  <c r="C123" s="1"/>
  <c r="D124"/>
  <c r="C124" s="1"/>
  <c r="D126"/>
  <c r="C126" s="1"/>
  <c r="C125" s="1"/>
  <c r="D127"/>
  <c r="C127" s="1"/>
  <c r="D129"/>
  <c r="D128" s="1"/>
  <c r="D131"/>
  <c r="C131" s="1"/>
  <c r="D132"/>
  <c r="C132" s="1"/>
  <c r="D134"/>
  <c r="C134" s="1"/>
  <c r="D135"/>
  <c r="D136"/>
  <c r="C136" s="1"/>
  <c r="D138"/>
  <c r="D139"/>
  <c r="C139" s="1"/>
  <c r="D140"/>
  <c r="C140" s="1"/>
  <c r="C138"/>
  <c r="D142"/>
  <c r="D141" s="1"/>
  <c r="D144"/>
  <c r="C144" s="1"/>
  <c r="D145"/>
  <c r="D146"/>
  <c r="D147"/>
  <c r="C147" s="1"/>
  <c r="C146"/>
  <c r="D149"/>
  <c r="D148" s="1"/>
  <c r="D151"/>
  <c r="C151" s="1"/>
  <c r="D152"/>
  <c r="C152" s="1"/>
  <c r="D153"/>
  <c r="C153" s="1"/>
  <c r="D155"/>
  <c r="C155" s="1"/>
  <c r="C154" s="1"/>
  <c r="C129"/>
  <c r="C128" s="1"/>
  <c r="C142"/>
  <c r="C141" s="1"/>
  <c r="I27" i="1"/>
  <c r="I28"/>
  <c r="D89" i="2"/>
  <c r="D78" l="1"/>
  <c r="D121"/>
  <c r="C60"/>
  <c r="C59" s="1"/>
  <c r="D96"/>
  <c r="C99"/>
  <c r="C96" s="1"/>
  <c r="C73"/>
  <c r="C149"/>
  <c r="C148" s="1"/>
  <c r="D133"/>
  <c r="D130"/>
  <c r="D100"/>
  <c r="D39"/>
  <c r="C130"/>
  <c r="C61"/>
  <c r="C36"/>
  <c r="C35" s="1"/>
  <c r="C52"/>
  <c r="C51" s="1"/>
  <c r="C122"/>
  <c r="C121" s="1"/>
  <c r="C38"/>
  <c r="C37" s="1"/>
  <c r="D105"/>
  <c r="C89"/>
  <c r="C107"/>
  <c r="D86"/>
  <c r="D154"/>
  <c r="D67"/>
  <c r="D73"/>
  <c r="C40"/>
  <c r="C39" s="1"/>
  <c r="C135"/>
  <c r="C133" s="1"/>
  <c r="D107"/>
  <c r="C101"/>
  <c r="D31"/>
  <c r="D113"/>
  <c r="C150"/>
  <c r="D143"/>
  <c r="C137"/>
  <c r="C117"/>
  <c r="C100"/>
  <c r="C78"/>
  <c r="C31"/>
  <c r="D150"/>
  <c r="D137"/>
  <c r="D125"/>
  <c r="D117"/>
  <c r="C113"/>
  <c r="D61"/>
  <c r="D53"/>
  <c r="C67"/>
  <c r="C86"/>
  <c r="C81"/>
  <c r="C145"/>
  <c r="C143" s="1"/>
  <c r="D81"/>
  <c r="D65"/>
  <c r="C56"/>
  <c r="C53" s="1"/>
</calcChain>
</file>

<file path=xl/sharedStrings.xml><?xml version="1.0" encoding="utf-8"?>
<sst xmlns="http://schemas.openxmlformats.org/spreadsheetml/2006/main" count="710" uniqueCount="378">
  <si>
    <t>Почтовый адрес многоквартирного дома (далее - МКД)                        с указанием населенного пункта</t>
  </si>
  <si>
    <r>
      <t xml:space="preserve">Стоимость работ по капитальному ремонту всего (сумма показателей граф 4,13, 15, 17, 19, 21) </t>
    </r>
    <r>
      <rPr>
        <vertAlign val="superscript"/>
        <sz val="26"/>
        <color indexed="8"/>
        <rFont val="Times New Roman"/>
        <family val="1"/>
        <charset val="204"/>
      </rPr>
      <t>2)</t>
    </r>
  </si>
  <si>
    <r>
      <t xml:space="preserve">всего (сумма показателей                   граф 5 - 11) </t>
    </r>
    <r>
      <rPr>
        <vertAlign val="superscript"/>
        <sz val="26"/>
        <color indexed="8"/>
        <rFont val="Times New Roman"/>
        <family val="1"/>
        <charset val="204"/>
      </rPr>
      <t>2)</t>
    </r>
  </si>
  <si>
    <r>
      <t xml:space="preserve">электроснабжения </t>
    </r>
    <r>
      <rPr>
        <vertAlign val="superscript"/>
        <sz val="26"/>
        <color indexed="8"/>
        <rFont val="Times New Roman"/>
        <family val="1"/>
        <charset val="204"/>
      </rPr>
      <t>2)</t>
    </r>
  </si>
  <si>
    <r>
      <t xml:space="preserve">холодного                               водоснабжения </t>
    </r>
    <r>
      <rPr>
        <vertAlign val="superscript"/>
        <sz val="26"/>
        <color indexed="8"/>
        <rFont val="Times New Roman"/>
        <family val="1"/>
        <charset val="204"/>
      </rPr>
      <t>2)</t>
    </r>
  </si>
  <si>
    <r>
      <t xml:space="preserve">в том числе противопожарного водопровода </t>
    </r>
    <r>
      <rPr>
        <vertAlign val="superscript"/>
        <sz val="26"/>
        <color indexed="8"/>
        <rFont val="Times New Roman"/>
        <family val="1"/>
        <charset val="204"/>
      </rPr>
      <t>2)</t>
    </r>
  </si>
  <si>
    <r>
      <t>водоотведения</t>
    </r>
    <r>
      <rPr>
        <vertAlign val="superscript"/>
        <sz val="26"/>
        <color indexed="8"/>
        <rFont val="Times New Roman"/>
        <family val="1"/>
        <charset val="204"/>
      </rPr>
      <t xml:space="preserve"> 2)</t>
    </r>
  </si>
  <si>
    <r>
      <t>газоснабжения</t>
    </r>
    <r>
      <rPr>
        <vertAlign val="superscript"/>
        <sz val="26"/>
        <color indexed="8"/>
        <rFont val="Times New Roman"/>
        <family val="1"/>
        <charset val="204"/>
      </rPr>
      <t xml:space="preserve"> 2)</t>
    </r>
  </si>
  <si>
    <r>
      <t>руб.</t>
    </r>
    <r>
      <rPr>
        <vertAlign val="superscript"/>
        <sz val="26"/>
        <color indexed="8"/>
        <rFont val="Times New Roman"/>
        <family val="1"/>
        <charset val="204"/>
      </rPr>
      <t>2)</t>
    </r>
  </si>
  <si>
    <r>
      <t>руб</t>
    </r>
    <r>
      <rPr>
        <vertAlign val="superscript"/>
        <sz val="26"/>
        <color indexed="8"/>
        <rFont val="Times New Roman"/>
        <family val="1"/>
        <charset val="204"/>
      </rPr>
      <t>.2)</t>
    </r>
  </si>
  <si>
    <r>
      <t>Стоимость услуг (работ) по капитальному ремонту</t>
    </r>
    <r>
      <rPr>
        <vertAlign val="superscript"/>
        <sz val="18"/>
        <color indexed="8"/>
        <rFont val="Times New Roman"/>
        <family val="1"/>
        <charset val="204"/>
      </rPr>
      <t xml:space="preserve"> 3)</t>
    </r>
  </si>
  <si>
    <r>
      <t>Планируемый срок завершения работ                                         (квартал, год)</t>
    </r>
    <r>
      <rPr>
        <vertAlign val="superscript"/>
        <sz val="18"/>
        <color indexed="8"/>
        <rFont val="Times New Roman"/>
        <family val="1"/>
        <charset val="204"/>
      </rPr>
      <t xml:space="preserve"> 3)</t>
    </r>
  </si>
  <si>
    <t xml:space="preserve">                                      городской округ (муниципальный район)</t>
  </si>
  <si>
    <t>Почтовый адрес                                      многоквартирного дома (далее - МКД)                                с указанием населенного пункта</t>
  </si>
  <si>
    <t>Основание для первоочередного проведения капитального ремонта (подпункт 1 или               подпункт 2 пункта 3.2.1 Порядка)</t>
  </si>
  <si>
    <r>
      <t xml:space="preserve">горячего водоснабжения </t>
    </r>
    <r>
      <rPr>
        <vertAlign val="superscript"/>
        <sz val="26"/>
        <color indexed="8"/>
        <rFont val="Times New Roman"/>
        <family val="1"/>
        <charset val="204"/>
      </rPr>
      <t>2)</t>
    </r>
  </si>
  <si>
    <t>№ п/п</t>
  </si>
  <si>
    <t>Общая площадь МКД</t>
  </si>
  <si>
    <t>в том числе:</t>
  </si>
  <si>
    <t>средства государственной поддержки</t>
  </si>
  <si>
    <t>средства муниципальной поддержки</t>
  </si>
  <si>
    <t>кв. м</t>
  </si>
  <si>
    <t>чел.</t>
  </si>
  <si>
    <t>руб.</t>
  </si>
  <si>
    <t>Х</t>
  </si>
  <si>
    <t>Итого по муниципальному образованию Абинский район</t>
  </si>
  <si>
    <t>5</t>
  </si>
  <si>
    <t>12.2016</t>
  </si>
  <si>
    <t>9</t>
  </si>
  <si>
    <t>Итого по муниципальному образованию Апшеронский район</t>
  </si>
  <si>
    <t>Итого по муниципальному образованию Белореченский район</t>
  </si>
  <si>
    <t>Итого по муниципальному образованию Брюховецкий район</t>
  </si>
  <si>
    <t>Итого по муниципальному образованию Выселковский район</t>
  </si>
  <si>
    <t>Итого по муниципальному образованию Гулькевический район</t>
  </si>
  <si>
    <t>Итого по муниципальному образованию Динской район</t>
  </si>
  <si>
    <t>Итого по муниципальному образованию Ейский район</t>
  </si>
  <si>
    <t>Итого по муниципальному образованию Кавказский район</t>
  </si>
  <si>
    <t>Итого по муниципальному образованию Калининский район</t>
  </si>
  <si>
    <t>Итого по муниципальному образованию Каневской район</t>
  </si>
  <si>
    <t>Итого по муниципальному образованию Красноармейский район</t>
  </si>
  <si>
    <t>Итого по муниципальному образованию город Краснодар</t>
  </si>
  <si>
    <t>Итого по муниципальному образованию Курганинский район</t>
  </si>
  <si>
    <t>Итого по муниципальному образованию Кущевский район</t>
  </si>
  <si>
    <t>Итого по муниципальному образованию Новокубанский район</t>
  </si>
  <si>
    <t>Итого по муниципальному образованию Новопокровский район</t>
  </si>
  <si>
    <t>Итого по муниципальному образованию город Новороссийск</t>
  </si>
  <si>
    <t>Итого по муниципальному образованию Отрадненский район</t>
  </si>
  <si>
    <t>Итого по муниципальному образованию Павловский район</t>
  </si>
  <si>
    <t>Итого по муниципальному образованию Северский район</t>
  </si>
  <si>
    <t>Итого по муниципальному образованию Славянский район</t>
  </si>
  <si>
    <t>Итого по муниципальному образованию город-курорт Сочи</t>
  </si>
  <si>
    <t>Итого по муниципальному образованию Староминский район</t>
  </si>
  <si>
    <t>Итого по муниципальному образованию Темрюкский район</t>
  </si>
  <si>
    <t>Итого по муниципальному образованию Тихорецкий район</t>
  </si>
  <si>
    <t>Итого по муниципальному образованию Туапсинский район</t>
  </si>
  <si>
    <t>Итого по муниципальному образованию Щербинский район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</si>
  <si>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</si>
  <si>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</si>
  <si>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</si>
  <si>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</si>
  <si>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</si>
  <si>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</si>
  <si>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ед.</t>
  </si>
  <si>
    <t>Итого по муниципальному образованию Лабинский район</t>
  </si>
  <si>
    <t>г. Горячий Ключ,                                                     ул. Ленина, д. 179, корп. А</t>
  </si>
  <si>
    <t>г. Горячий Ключ,                                                  ул. Ленина, д. 211</t>
  </si>
  <si>
    <t>Итого по муниципальному образованию город Горячий Ключ</t>
  </si>
  <si>
    <t>г. Горячий Ключ,                                                                  ул. Герцена, д. 52, корп. А</t>
  </si>
  <si>
    <t>г. Краснодар,                                                                ул. Сормовская, д. 183</t>
  </si>
  <si>
    <t>г. Новороссийск,                                                    просп. Дзержинского, д. 185</t>
  </si>
  <si>
    <t>г. Сочи,                                                                       ул. Я.Фабрициуса, д. 2/36</t>
  </si>
  <si>
    <t>г. Абинск,                                                                   ул. Комсомольская, д. 67</t>
  </si>
  <si>
    <t>г. Апшеронск,                                                        пер. Привокзальный, д. 6</t>
  </si>
  <si>
    <t>г. Апшеронск,                                                         ул. Комарова, д. 105</t>
  </si>
  <si>
    <t>г. Белореченск,                                                         ул. Ленина, д. 107</t>
  </si>
  <si>
    <t>ст-ца Брюховецкая,                                              ул. Тимофеева, д. 33</t>
  </si>
  <si>
    <t>ст-ца Брюховецкая,                                               ул. Кирова, д. 173</t>
  </si>
  <si>
    <t>ст-ца Брюховецкая,                                                     ул. Кирова, д. 179</t>
  </si>
  <si>
    <t>ст-ца Выселки,                                                                         ул. Ленина, д. 123</t>
  </si>
  <si>
    <t>г. Гулькевичи,                                                   микрорайон Западный, д. 2</t>
  </si>
  <si>
    <t>г. Гулькевичи,                                                   микрорайон Западный, д. 4</t>
  </si>
  <si>
    <t>г. Гулькевичи,                                                   микрорайон Западный, д. 7</t>
  </si>
  <si>
    <t>г. Гулькевичи,                                                   микрорайон Западный, д. 9</t>
  </si>
  <si>
    <t>г. Гулькевичи,                                                   микрорайон Западный, д. 17</t>
  </si>
  <si>
    <t>ст-ца Динская,                                                   ул. Линейная, д. 131</t>
  </si>
  <si>
    <t>г. Ейск,                                                                             ул. Коммунистическая,                                  д. 20, корп. 6</t>
  </si>
  <si>
    <t>г. Ейск,                                                                             ул. Коммунистическая,                                  д. 20, корп. 9</t>
  </si>
  <si>
    <t>г. Кропоткин,                                                      ул. Гоголя, д. 196</t>
  </si>
  <si>
    <t>г. Кропоткин,                                                   1-й микрорайон, д. 2</t>
  </si>
  <si>
    <t>г. Кропоткин,                                                   1-й микрорайон, д. 12</t>
  </si>
  <si>
    <t>г. Кропоткин,                                                   1-й микрорайон, д. 47</t>
  </si>
  <si>
    <t>ст-ца Старовеличковская,                                                   ул. Братьев Шаповаловых, д. 32</t>
  </si>
  <si>
    <t>ст-ца Калининская,                                           ул. Ленина, д. 101</t>
  </si>
  <si>
    <t>ст-ца Каневская,                                                  ул. Гагарина, д. 13</t>
  </si>
  <si>
    <t>ст-ца Каневская,                                                    ул. Кубанская, д. 47, корп. А</t>
  </si>
  <si>
    <t>ст-ца Каневская,                                                ул. Нестеренко, д. 43</t>
  </si>
  <si>
    <t>ст-ца Каневская,                                                                ул. Ростовская, д. 27, корп. А</t>
  </si>
  <si>
    <t>ст-ца Каневская,                                                       ул. Свердликова, д. 89</t>
  </si>
  <si>
    <t>ст-ца Каневская,                                                 ул. Уманская, д. 65</t>
  </si>
  <si>
    <t>ст-ца Полтавская,                                             ул. Ленина, д. 150</t>
  </si>
  <si>
    <t>ст-ца Полтавская,                                             ул. Ленина, д. 152</t>
  </si>
  <si>
    <t>ст-ца Полтавская,                                             ул. Ленина, д. 211</t>
  </si>
  <si>
    <t>г. Курганинск,                                                                           ул. Матросова, д. 201, корп. А</t>
  </si>
  <si>
    <t>г. Курганинск,                                                          ул. Матросова, д. 197, корп. А</t>
  </si>
  <si>
    <t>г. Курганинск,                                                          ул. Матросова, д. 199, корп. А</t>
  </si>
  <si>
    <t>пгт Псебай,                                                  ул. 60 лет Октября, д. 2</t>
  </si>
  <si>
    <t>пгт Псебай,                                                   ул. 60 лет Октября, д. 12</t>
  </si>
  <si>
    <t>пгт Мостовской,                                                        ул. Кооперативная, д. 134</t>
  </si>
  <si>
    <t>г. Новокубанск,                                                       ул. Ленинградская, д. 19</t>
  </si>
  <si>
    <t>г. Новокубанск,                                          ул. Ленина, д. 29</t>
  </si>
  <si>
    <t>г. Новокубанск,                                                    ул. Первомайская, д. 95</t>
  </si>
  <si>
    <t>ст-ца Новопокровская,                                            ул. Черняховского, д. 6</t>
  </si>
  <si>
    <t>ст-ца Новопокровская,                                                        ул. Черняховского, д. 4</t>
  </si>
  <si>
    <t>ст-ца Новопокровская,                                             ул. Заводская, д. 146</t>
  </si>
  <si>
    <t>ст-ца Отрадная,                                                        ул. Овражная, д. 61, корп. Д</t>
  </si>
  <si>
    <t>ст-ца Отрадная,                                                 ул. Овражная, д. 61, корп. В</t>
  </si>
  <si>
    <t>ст-ца Павловская,                                             ул. Новопочтовая, д. 31</t>
  </si>
  <si>
    <t>пгт Афипский,                                                     ул. Пушкина, д. 140</t>
  </si>
  <si>
    <t>г. Славянск-на-Кубани,                                          ул. Совхозная, д. 75, корп. 1</t>
  </si>
  <si>
    <t>г. Славянск-на-Кубани,                                          ул. Стаханова, д. 197</t>
  </si>
  <si>
    <t>г. Славянск-на-Кубани,                                               ул. Троицкая, д. 232</t>
  </si>
  <si>
    <t>ст-ца Староминская,                                       ул. Красная, д. 3, корп. А</t>
  </si>
  <si>
    <t>ст-ца Староминская,                                                    ул. Мира, д. 51</t>
  </si>
  <si>
    <t>ст-ца Староминская,                                                ул. Мира, д. 80</t>
  </si>
  <si>
    <t>г. Темрюк,                                                    ул. Таманская, д. 10</t>
  </si>
  <si>
    <t>г. Тихорецк,                                                           ул. Калинина, д. 7, корп. А</t>
  </si>
  <si>
    <t>г. Тихорецк,                                                                         ул. Победы, д. 1, корп. Б</t>
  </si>
  <si>
    <t>г. Тихорецк,                                                                             ул. Подвойского, д. 123</t>
  </si>
  <si>
    <t>г. Тихорецк,                                                              ул. Октябрьская, д. 89</t>
  </si>
  <si>
    <t>с. Лермонтово,                                                       ул. Ленина, д. 7, корп. А</t>
  </si>
  <si>
    <t xml:space="preserve">Итого по муниципальному образованию Успенский район </t>
  </si>
  <si>
    <t>с. Успенское,                                                         ул. Октябрьская, д. 92</t>
  </si>
  <si>
    <t>с. Успенское,                                                ул. К.Маркса, д. 22</t>
  </si>
  <si>
    <t>с. Успенское,                                                          ул. Пионерская, д. 1, корп. А</t>
  </si>
  <si>
    <t>ст-ца Старощербиновская,                                       ул. Краснопартизанская, д. 132</t>
  </si>
  <si>
    <t>заемные и кредитные                                           средства</t>
  </si>
  <si>
    <t>г. Сочи, ул. Абрикосовая, д. 18</t>
  </si>
  <si>
    <t>г. Сочи, ул. Вишневая, д. 4</t>
  </si>
  <si>
    <t>г. Сочи, ул. Ленина, д. 6</t>
  </si>
  <si>
    <t>г. Сочи, ул. Макаренко, д. 43</t>
  </si>
  <si>
    <t>г. Сочи, ул. Макаренко, д. 45</t>
  </si>
  <si>
    <t>г. Сочи, ул. Партизанская, д. 20</t>
  </si>
  <si>
    <t>г. Сочи, ул. Пасечная, д. 61/1</t>
  </si>
  <si>
    <t>г. Сочи, ул. Ульянова, д. 53</t>
  </si>
  <si>
    <t>г. Сочи, ш. Батумское, д. 39</t>
  </si>
  <si>
    <t>г. Апшеронск, ул. Ленина, д. 4</t>
  </si>
  <si>
    <t>г. Апшеронск, ул. Ленина, д. 18</t>
  </si>
  <si>
    <t>г. Апшеронск, ул. Ленина, д. 31</t>
  </si>
  <si>
    <t>ст-ца Динская, ул. К.Цеткин, д. 2</t>
  </si>
  <si>
    <t>ст-ца Динская, ул. Красная, д. 92</t>
  </si>
  <si>
    <t>ст-ца Динская, ул. Новая, д. 106</t>
  </si>
  <si>
    <t>ст-ца Кущевская, ул. Ленина, д. 5</t>
  </si>
  <si>
    <t>г. Лабинск, ул. Калинина, д. 122</t>
  </si>
  <si>
    <t>г. Лабинск, ул. Калинина, д. 176</t>
  </si>
  <si>
    <t>г. Лабинск, ул. Красная, д. 49</t>
  </si>
  <si>
    <t>г. Лабинск, ул. Некрасова, д. 23</t>
  </si>
  <si>
    <t>г. Лабинск, ул. Пионерская, д. 34</t>
  </si>
  <si>
    <t>г. Курганинск, ул. Мира, д. 80</t>
  </si>
  <si>
    <t>пгт Афипский, ул. Победы, д. 7</t>
  </si>
  <si>
    <t>г. Сочи, ш. Батумское, д. 33</t>
  </si>
  <si>
    <t>Итого по муниципальному образованию Мостовский район</t>
  </si>
  <si>
    <t>…</t>
  </si>
  <si>
    <t>n</t>
  </si>
  <si>
    <t>(руб./кв.м)</t>
  </si>
  <si>
    <t xml:space="preserve"> </t>
  </si>
  <si>
    <t>этажей</t>
  </si>
  <si>
    <t>многоквартирных домов для рассмотрения вопроса о включении в региональный</t>
  </si>
  <si>
    <t xml:space="preserve">многоквартирных домов для рассмотрения вопроса о включении в региональный краткосрочный </t>
  </si>
  <si>
    <t>прогнозируемый объем поступления взносов в текущем году</t>
  </si>
  <si>
    <t xml:space="preserve"> подъездов</t>
  </si>
  <si>
    <t>Количество</t>
  </si>
  <si>
    <t>квартир</t>
  </si>
  <si>
    <t xml:space="preserve">            </t>
  </si>
  <si>
    <t>удельная (гр.9/гр.7)</t>
  </si>
  <si>
    <t>№ п/п по дате приватизации</t>
  </si>
  <si>
    <t>№ п/п в ПГА 1638</t>
  </si>
  <si>
    <t>ПРИЛОЖЕНИЕ № 2
к  приказу министерства топливно-энергетического                                                            комплекса и жилищно-коммунального хозяйства                                                           Краснодарского края
от __________________№________</t>
  </si>
  <si>
    <t xml:space="preserve">           городской округ (муниципальный район)</t>
  </si>
  <si>
    <t xml:space="preserve">Почтовый адрес многоквартирного дома (далее - МКД)                               с указанием населенного пункта </t>
  </si>
  <si>
    <t>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</t>
  </si>
  <si>
    <t>7</t>
  </si>
  <si>
    <t>Российской Федерации</t>
  </si>
  <si>
    <t>Количество граждан, зарегистрированных                  по месту жительства в МКД</t>
  </si>
  <si>
    <t xml:space="preserve">частью 1 (с учетом положений части 5) статьи 166 Жилищного кодекса Российской Федерации, </t>
  </si>
  <si>
    <t>Виды работ, установленные частью 1 (с учетом положений части 5) статьи 166 Жилищного кодекса Российской Федерации</t>
  </si>
  <si>
    <t xml:space="preserve">Краснодарского края </t>
  </si>
  <si>
    <r>
      <t>Стоимость работ по капитальному ремонту                  (сумма показателей граф 4,5,6)</t>
    </r>
    <r>
      <rPr>
        <vertAlign val="superscript"/>
        <sz val="30"/>
        <color indexed="8"/>
        <rFont val="Times New Roman"/>
        <family val="1"/>
        <charset val="204"/>
      </rPr>
      <t>2)</t>
    </r>
  </si>
  <si>
    <r>
      <t>утепление фасада</t>
    </r>
    <r>
      <rPr>
        <vertAlign val="superscript"/>
        <sz val="30"/>
        <color indexed="8"/>
        <rFont val="Times New Roman"/>
        <family val="1"/>
        <charset val="204"/>
      </rPr>
      <t xml:space="preserve"> 2)</t>
    </r>
  </si>
  <si>
    <r>
      <t xml:space="preserve">переустройство невентилируемой крыши на вентилируемую крышу, устройство выходов на кровлю </t>
    </r>
    <r>
      <rPr>
        <vertAlign val="superscript"/>
        <sz val="30"/>
        <color indexed="8"/>
        <rFont val="Times New Roman"/>
        <family val="1"/>
        <charset val="204"/>
      </rPr>
      <t>2)</t>
    </r>
  </si>
  <si>
    <r>
      <t xml:space="preserve">итого                                                (сумма показателей граф  7 - 11 </t>
    </r>
    <r>
      <rPr>
        <vertAlign val="superscript"/>
        <sz val="30"/>
        <color indexed="8"/>
        <rFont val="Times New Roman"/>
        <family val="1"/>
        <charset val="204"/>
      </rPr>
      <t>2)</t>
    </r>
  </si>
  <si>
    <r>
      <t xml:space="preserve">электрической энергии </t>
    </r>
    <r>
      <rPr>
        <vertAlign val="superscript"/>
        <sz val="30"/>
        <color indexed="8"/>
        <rFont val="Times New Roman"/>
        <family val="1"/>
        <charset val="204"/>
      </rPr>
      <t>2)</t>
    </r>
  </si>
  <si>
    <r>
      <t xml:space="preserve">тепловой энергии </t>
    </r>
    <r>
      <rPr>
        <vertAlign val="superscript"/>
        <sz val="30"/>
        <color indexed="8"/>
        <rFont val="Times New Roman"/>
        <family val="1"/>
        <charset val="204"/>
      </rPr>
      <t>2)</t>
    </r>
  </si>
  <si>
    <r>
      <t xml:space="preserve"> горячей воды </t>
    </r>
    <r>
      <rPr>
        <vertAlign val="superscript"/>
        <sz val="30"/>
        <color indexed="8"/>
        <rFont val="Times New Roman"/>
        <family val="1"/>
        <charset val="204"/>
      </rPr>
      <t>2)</t>
    </r>
  </si>
  <si>
    <r>
      <t xml:space="preserve">холодной воды </t>
    </r>
    <r>
      <rPr>
        <vertAlign val="superscript"/>
        <sz val="30"/>
        <color indexed="8"/>
        <rFont val="Times New Roman"/>
        <family val="1"/>
        <charset val="204"/>
      </rPr>
      <t>2)</t>
    </r>
  </si>
  <si>
    <r>
      <t xml:space="preserve">газа </t>
    </r>
    <r>
      <rPr>
        <vertAlign val="superscript"/>
        <sz val="30"/>
        <color indexed="8"/>
        <rFont val="Times New Roman"/>
        <family val="1"/>
        <charset val="204"/>
      </rPr>
      <t>2)</t>
    </r>
  </si>
  <si>
    <t xml:space="preserve">                    городской округ (муниципальный район)</t>
  </si>
  <si>
    <t>всего (сумма показателей граф 10 - 17)</t>
  </si>
  <si>
    <t xml:space="preserve">средства фонда капитального ремонта данного МКД, включающего в себя взносы и пени </t>
  </si>
  <si>
    <t>19</t>
  </si>
  <si>
    <t>дополнительные взносы</t>
  </si>
  <si>
    <t>заимствованные средства</t>
  </si>
  <si>
    <t>ПРИЛОЖЕНИЕ № 4</t>
  </si>
  <si>
    <t>ПРИЛОЖЕНИЕ № 6</t>
  </si>
  <si>
    <t>ПРИЛОЖЕНИЕ № 1</t>
  </si>
  <si>
    <t xml:space="preserve">к  приказу министерства топливно-энергетического комплекса и жилищно-коммунального хозяйства    Краснодарского края
от __________________№________
</t>
  </si>
  <si>
    <t>Почтовый адрес многоквартирного дома (далее - МКД) с указанием населенного пункта</t>
  </si>
  <si>
    <t>в том числе</t>
  </si>
  <si>
    <t>ПРИЛОЖЕНИЕ № 5</t>
  </si>
  <si>
    <t>Информация</t>
  </si>
  <si>
    <t>№
п/п</t>
  </si>
  <si>
    <t>Наименование муниципально-го образо-вания (с указанием  поселения для муниципа-льных районов)</t>
  </si>
  <si>
    <t xml:space="preserve">Почтовый адрес многоквар-тирного дома (далее - МКД) с указанием населенного пункта                   </t>
  </si>
  <si>
    <t>Год</t>
  </si>
  <si>
    <t>Количество (ед)</t>
  </si>
  <si>
    <t>Общая площадь МКД (кв.м)</t>
  </si>
  <si>
    <t>МКД относится к объектам (выявлен-ным объектам) культурно-го наследия   (+/-)</t>
  </si>
  <si>
    <t>Способ</t>
  </si>
  <si>
    <t>Степень потреб-ности в капиталь-ном ремонте МКД (ед.)</t>
  </si>
  <si>
    <t>Собираемость взносов в МКД (ед.)</t>
  </si>
  <si>
    <t>Общий объем финанси-рования работ по капиталь-ному ремонту (руб.)*</t>
  </si>
  <si>
    <t>ввода в эксплуатацию</t>
  </si>
  <si>
    <t>проведения последненго капитального ремонта</t>
  </si>
  <si>
    <t>подъездов</t>
  </si>
  <si>
    <t>управления МКД (УО(с указанием наименова-ния)/ТСЖ, ЖК, ЖСК,СПК (с указанием наименова-ния) / непос-редственное управление/ не выбран/не реализован)</t>
  </si>
  <si>
    <t>формирова-ния фонда капитально-го ремонта МКД (счет(счета) региональ-ного оператора/ специаль-ный счет)</t>
  </si>
  <si>
    <t>фонд капиталь-ного ремонта МКД (руб) (сумма показате-лей граф 17 - 19)*</t>
  </si>
  <si>
    <t>прогнози-руемый объем поступ-ления взносов в текущем году (руб)*</t>
  </si>
  <si>
    <t>предель-ный объем заимство-ванных средств (руб)*</t>
  </si>
  <si>
    <t>невозвра-щенный остаток заимство-ванных средств, получен-ных в предыду-щие годы (руб)*</t>
  </si>
  <si>
    <t>исходя из минима-льного размера взноса  (руб)*</t>
  </si>
  <si>
    <t>пени (руб)*</t>
  </si>
  <si>
    <t>допол-нитель-ные взносы (руб)*</t>
  </si>
  <si>
    <t>х</t>
  </si>
  <si>
    <r>
      <t xml:space="preserve">                                                                                                                                                 </t>
    </r>
    <r>
      <rPr>
        <sz val="36"/>
        <color indexed="8"/>
        <rFont val="Times New Roman"/>
        <family val="1"/>
        <charset val="204"/>
      </rPr>
      <t>(цифрами и прописью)</t>
    </r>
  </si>
  <si>
    <t>ПРИЛОЖЕНИЕ №2</t>
  </si>
  <si>
    <t>заемные и кредитные средства (руб)*</t>
  </si>
  <si>
    <t xml:space="preserve">       городской округ (муниципальный район)</t>
  </si>
  <si>
    <t>Предварительный список</t>
  </si>
  <si>
    <t>Наименование муниципального образования             (с указанием  поселения для муниципальных районов)</t>
  </si>
  <si>
    <t xml:space="preserve">Почтовый адрес многоквартирного дома (далее - МКД)                    с указанием населенного пункта            </t>
  </si>
  <si>
    <t>Натуральные показатели конструктивных элементов, внутридомовых инженерных систем, оборудования</t>
  </si>
  <si>
    <t xml:space="preserve">крыша </t>
  </si>
  <si>
    <t xml:space="preserve">фасад </t>
  </si>
  <si>
    <t>подвальные
 помещения (кв.м)</t>
  </si>
  <si>
    <t>фундамент (кв.м)</t>
  </si>
  <si>
    <t>электроснабжение (м)</t>
  </si>
  <si>
    <t>холодное
 водоснабжение (м)</t>
  </si>
  <si>
    <t>в том числе противопожарный водопровод, (м)</t>
  </si>
  <si>
    <t>водоотведение (м)</t>
  </si>
  <si>
    <t>газоснабжение (м)</t>
  </si>
  <si>
    <t>теплоснабжение (м)</t>
  </si>
  <si>
    <t>горячее
 водоснабжение (м)</t>
  </si>
  <si>
    <t>коллективные (общедомовые) приборы учета потребления и узлы управления и регулирования потребления</t>
  </si>
  <si>
    <t>электрической энергии, (ед)</t>
  </si>
  <si>
    <t>тепловой энергии, (ед)</t>
  </si>
  <si>
    <t>горячей воды (ед.)</t>
  </si>
  <si>
    <t xml:space="preserve"> холодной воды (ед.)</t>
  </si>
  <si>
    <t xml:space="preserve"> газа (ед.)</t>
  </si>
  <si>
    <t>тип (плоская/скатная)</t>
  </si>
  <si>
    <t>площадь кровельного покрытия (кв.м)</t>
  </si>
  <si>
    <t>стеновой материал</t>
  </si>
  <si>
    <t>площадь (кв.м)</t>
  </si>
  <si>
    <t>лифтовое оборудование</t>
  </si>
  <si>
    <t>количество (ед.)</t>
  </si>
  <si>
    <t>грузоподъемность (кг)</t>
  </si>
  <si>
    <r>
      <t xml:space="preserve">                                                             </t>
    </r>
    <r>
      <rPr>
        <sz val="38"/>
        <color indexed="8"/>
        <rFont val="Times New Roman"/>
        <family val="1"/>
        <charset val="204"/>
      </rPr>
      <t xml:space="preserve">городской округ (муниципальный район)   </t>
    </r>
    <r>
      <rPr>
        <i/>
        <sz val="38"/>
        <color indexed="8"/>
        <rFont val="Times New Roman"/>
        <family val="1"/>
        <charset val="204"/>
      </rPr>
      <t xml:space="preserve">                                     </t>
    </r>
  </si>
  <si>
    <r>
      <t>теплоснабжения</t>
    </r>
    <r>
      <rPr>
        <vertAlign val="superscript"/>
        <sz val="26"/>
        <color indexed="8"/>
        <rFont val="Times New Roman"/>
        <family val="1"/>
        <charset val="204"/>
      </rPr>
      <t xml:space="preserve"> 2)</t>
    </r>
  </si>
  <si>
    <r>
      <t xml:space="preserve">оценка технического состояния МКД и составление дефектных ведомостей (ведомостей объемов работ) </t>
    </r>
    <r>
      <rPr>
        <vertAlign val="superscript"/>
        <sz val="34"/>
        <color indexed="8"/>
        <rFont val="Times New Roman"/>
        <family val="1"/>
        <charset val="204"/>
      </rPr>
      <t>2)</t>
    </r>
    <r>
      <rPr>
        <sz val="34"/>
        <color indexed="8"/>
        <rFont val="Times New Roman"/>
        <family val="1"/>
        <charset val="204"/>
      </rPr>
      <t xml:space="preserve"> </t>
    </r>
  </si>
  <si>
    <r>
      <t xml:space="preserve"> разработка проектной документации на выполнение работ по капитальному ремонту МКД</t>
    </r>
    <r>
      <rPr>
        <vertAlign val="superscript"/>
        <sz val="34"/>
        <color indexed="8"/>
        <rFont val="Times New Roman"/>
        <family val="1"/>
        <charset val="204"/>
      </rPr>
      <t xml:space="preserve"> 2)</t>
    </r>
  </si>
  <si>
    <r>
      <t xml:space="preserve">разработка сметной документации на выполнение работ по капитальному ремонту МКД </t>
    </r>
    <r>
      <rPr>
        <vertAlign val="superscript"/>
        <sz val="34"/>
        <color indexed="8"/>
        <rFont val="Times New Roman"/>
        <family val="1"/>
        <charset val="204"/>
      </rPr>
      <t>2)</t>
    </r>
  </si>
  <si>
    <t>из них</t>
  </si>
  <si>
    <r>
      <t xml:space="preserve">проведение экспертизы проектной документации на выполнение работ по капитальному ремонту МКД </t>
    </r>
    <r>
      <rPr>
        <vertAlign val="superscript"/>
        <sz val="34"/>
        <color indexed="8"/>
        <rFont val="Times New Roman"/>
        <family val="1"/>
        <charset val="204"/>
      </rPr>
      <t>2)</t>
    </r>
  </si>
  <si>
    <r>
      <t xml:space="preserve">проверка достоверности опеределения сметной стоимости капитального ремонта МКД </t>
    </r>
    <r>
      <rPr>
        <vertAlign val="superscript"/>
        <sz val="34"/>
        <color indexed="8"/>
        <rFont val="Times New Roman"/>
        <family val="1"/>
        <charset val="204"/>
      </rPr>
      <t>2)</t>
    </r>
  </si>
  <si>
    <t>В том числе</t>
  </si>
  <si>
    <r>
      <t xml:space="preserve">оценка соответствия лифтов требованиям Технического регламента </t>
    </r>
    <r>
      <rPr>
        <vertAlign val="superscript"/>
        <sz val="34"/>
        <color indexed="8"/>
        <rFont val="Times New Roman"/>
        <family val="1"/>
        <charset val="204"/>
      </rPr>
      <t>2)</t>
    </r>
  </si>
  <si>
    <r>
      <t xml:space="preserve">проектирование капитального ремонта МКД, всего (сумма показателей                  граф 5 - 10) </t>
    </r>
    <r>
      <rPr>
        <vertAlign val="superscript"/>
        <sz val="34"/>
        <color indexed="8"/>
        <rFont val="Times New Roman"/>
        <family val="1"/>
        <charset val="204"/>
      </rPr>
      <t>2)</t>
    </r>
  </si>
  <si>
    <r>
      <t xml:space="preserve">проведение строительного контроля за оказанием услуг и (или) выполнением работ по капитальному ремонту                 МКД </t>
    </r>
    <r>
      <rPr>
        <vertAlign val="superscript"/>
        <sz val="34"/>
        <color indexed="8"/>
        <rFont val="Times New Roman"/>
        <family val="1"/>
        <charset val="204"/>
      </rPr>
      <t>2)</t>
    </r>
  </si>
  <si>
    <t>ПРИЛОЖЕНИЕ № 7</t>
  </si>
  <si>
    <t>ПЛАНИРУЕМЫЕ ПОКАЗАТЕЛИ</t>
  </si>
  <si>
    <t xml:space="preserve">                             городской округ (муниципальный район)</t>
  </si>
  <si>
    <t>I  квартал</t>
  </si>
  <si>
    <t>II квартал</t>
  </si>
  <si>
    <t>III квартал</t>
  </si>
  <si>
    <t>IV квартал</t>
  </si>
  <si>
    <t>всего</t>
  </si>
  <si>
    <t xml:space="preserve">I квартал </t>
  </si>
  <si>
    <t xml:space="preserve">III квартал </t>
  </si>
  <si>
    <t xml:space="preserve">IV квартал </t>
  </si>
  <si>
    <t xml:space="preserve">всего </t>
  </si>
  <si>
    <r>
      <t xml:space="preserve">Суммарная общая площадь многоквартирных домов (далее -МКД) всего </t>
    </r>
    <r>
      <rPr>
        <vertAlign val="superscript"/>
        <sz val="14"/>
        <color indexed="8"/>
        <rFont val="Times New Roman"/>
        <family val="1"/>
        <charset val="204"/>
      </rPr>
      <t>4)</t>
    </r>
  </si>
  <si>
    <r>
      <t xml:space="preserve">Количество граждан, зарегистрированных по месту жительства в МКД </t>
    </r>
    <r>
      <rPr>
        <vertAlign val="superscript"/>
        <sz val="14"/>
        <color indexed="8"/>
        <rFont val="Times New Roman"/>
        <family val="1"/>
        <charset val="204"/>
      </rPr>
      <t>4)</t>
    </r>
  </si>
  <si>
    <r>
      <t xml:space="preserve">Количество МКД </t>
    </r>
    <r>
      <rPr>
        <vertAlign val="superscript"/>
        <sz val="14"/>
        <color indexed="8"/>
        <rFont val="Times New Roman"/>
        <family val="1"/>
        <charset val="204"/>
      </rPr>
      <t>4)</t>
    </r>
  </si>
  <si>
    <r>
      <t xml:space="preserve">Стоимость капитального ремонта по плановому этапу трехлетнего планового периода </t>
    </r>
    <r>
      <rPr>
        <vertAlign val="superscript"/>
        <sz val="14"/>
        <color indexed="8"/>
        <rFont val="Times New Roman"/>
        <family val="1"/>
        <charset val="204"/>
      </rPr>
      <t>4)</t>
    </r>
  </si>
  <si>
    <r>
      <t>II квартал</t>
    </r>
    <r>
      <rPr>
        <vertAlign val="superscript"/>
        <sz val="14"/>
        <color indexed="8"/>
        <rFont val="Times New Roman"/>
        <family val="1"/>
        <charset val="204"/>
      </rPr>
      <t xml:space="preserve"> </t>
    </r>
  </si>
  <si>
    <t>Наименование муниципального образования (с указанием поселений для          муниципальных районов)</t>
  </si>
  <si>
    <r>
      <t xml:space="preserve">Стоимость работ (услуг) по капитальному ремонту (сумма показателей граф 4 и 11) </t>
    </r>
    <r>
      <rPr>
        <vertAlign val="superscript"/>
        <sz val="34"/>
        <color indexed="8"/>
        <rFont val="Times New Roman"/>
        <family val="1"/>
        <charset val="204"/>
      </rPr>
      <t>2)</t>
    </r>
  </si>
  <si>
    <t xml:space="preserve">                                                                                                                         городской округ (мунициипальный район)</t>
  </si>
  <si>
    <t xml:space="preserve">Виды работ, установленные Законом с учетом положений части 5 статьи 166 Жилищного кодекса Российской Федерации </t>
  </si>
  <si>
    <t xml:space="preserve"> многоквартирных домов для рассмтрения вопроса о включении в региональный краткосрочный план по плановому периоду  2017 - 2019 годов </t>
  </si>
  <si>
    <t>Всего  по муниципальному образованию Кавказский район</t>
  </si>
  <si>
    <t>Итого по Кавказскому сельскому поселению</t>
  </si>
  <si>
    <t xml:space="preserve">об исходных данных для рассмотрения вопроса о включении в региональный краткосрочный план по плановому периоду 2017 - 2019одов (этап 2017года) </t>
  </si>
  <si>
    <t>на территориимуниципального образования Кавказский район</t>
  </si>
  <si>
    <t>Всего по муниципальному образованию Кавказкий район</t>
  </si>
  <si>
    <t xml:space="preserve">Итого по Кавказскому сельскому поселению </t>
  </si>
  <si>
    <t>краткосрочный план по плановому периоду 2017 - 2019 годов (этап 20 17года) на территориимуниципального образования Кавказский район</t>
  </si>
  <si>
    <t>Всего по муниципальному образованию Кавказский  район</t>
  </si>
  <si>
    <t xml:space="preserve">план по плановому периоду 2017 - 2019 годов (этап 20 17 года) по видам работ, установленным </t>
  </si>
  <si>
    <t>ст. Кавказская, ул. 60 лет  СССР, д. 2</t>
  </si>
  <si>
    <t>ст. Кавказская, ул. 60 лет  СССР, д.7</t>
  </si>
  <si>
    <t>ст. Кавказская, ул. 60 лет  СССР, д.12</t>
  </si>
  <si>
    <t>ст. Кавказская, ул. 60 лет  СССР, д.13</t>
  </si>
  <si>
    <t>ст. Кавказская, ул. Чапаева, д.10</t>
  </si>
  <si>
    <t>плоская</t>
  </si>
  <si>
    <t>И.Д.Погорелов</t>
  </si>
  <si>
    <t>ООО "Темижбекская"</t>
  </si>
  <si>
    <t>счет регионального оператора</t>
  </si>
  <si>
    <t>0</t>
  </si>
  <si>
    <t>непосредственное управление</t>
  </si>
  <si>
    <t>выполнения регионального краткосрочного плана по плановому периоду 2017- 20 19 годов (этап 2017 года)</t>
  </si>
  <si>
    <t>на территории муниципального образования Кавказский район</t>
  </si>
  <si>
    <t xml:space="preserve"> многоквартирных домов для рассмотрения вопроса о включении в региональный краткосрочный план по плановому периоду 2017 - 20 19  годов (этап                         2017 года)                        по видам работ, установленным Законом с учетом положений части 5 статьи 166 Жилищного кодекса Российской Федерации,                                                                                                      на территории муниципального образования Кавказский район</t>
  </si>
  <si>
    <t>многоквартирных домов для рассмотрения вопроса о включении в региональный краткосрочный план по плановому периоду 2017 - 20 19 годов (этап 2017 года)                                                           по видам работ (услуг), установленным Законом, на территории муниципального образования Кавказский район</t>
  </si>
  <si>
    <t>на территории муницииального образования Кавказский район</t>
  </si>
  <si>
    <t>Заместитель главы муниципального образования Кавказский район</t>
  </si>
  <si>
    <t>Кавказское сельское поселение</t>
  </si>
  <si>
    <t>Кропоткинское городское поселение</t>
  </si>
  <si>
    <t>г. Кропоткин, ул. Б.Хмельницкого,д. 75</t>
  </si>
  <si>
    <t>г. Кропоткин, ул. Б.Хмельницкого,д. 77</t>
  </si>
  <si>
    <t>г. Кропоткин, ул. Железнодорожная, д. 47/1</t>
  </si>
  <si>
    <t>г. Кропоткин, ул.Комсомольская, д. 192</t>
  </si>
  <si>
    <t>г. Кропоткин, ул. Красная, д.107</t>
  </si>
  <si>
    <t>г. Кропоткин, ул. Красная, д.119</t>
  </si>
  <si>
    <t>г. Кропоткин ул. Краснодарская, д.89</t>
  </si>
  <si>
    <t>г. Кропоткин ул. Краснодарская, д.91</t>
  </si>
  <si>
    <t>г. Кропоткин ул. Краснодарская, д.93</t>
  </si>
  <si>
    <t>г. Кропоткин, ул. Мира, д. 92</t>
  </si>
  <si>
    <t>г. Кропоткин, ул. Пушкина,д. 148</t>
  </si>
  <si>
    <t>г. Кропоткин, ул. Черноморская,д. 98</t>
  </si>
  <si>
    <t>г. Кропоткин, ул. Черноморская,д. 100</t>
  </si>
  <si>
    <t>г. Кропоткин, ул. Шоссейная,д.75</t>
  </si>
  <si>
    <t>г. Кропоткин, ул. Шоссейная,д.77</t>
  </si>
  <si>
    <t>Итого по Кропоткинскому городскому  поселению</t>
  </si>
  <si>
    <t>скатная</t>
  </si>
  <si>
    <t>(этап  2017 года) на территории муниципального образования Кавказский район</t>
  </si>
  <si>
    <t xml:space="preserve">Итого по Кропоткинскому городскому  поселению </t>
  </si>
  <si>
    <t>ООО "Радиострой"</t>
  </si>
  <si>
    <t>непосредствернное управление</t>
  </si>
  <si>
    <t>ООО "Центрально"</t>
  </si>
  <si>
    <t>ТСЖ</t>
  </si>
  <si>
    <t>15</t>
  </si>
  <si>
    <t>ООО "Микрорайон"</t>
  </si>
  <si>
    <t>УТВЕРЖДЕН</t>
  </si>
  <si>
    <t>постановлением администрации</t>
  </si>
  <si>
    <t xml:space="preserve">муниципального образования </t>
  </si>
  <si>
    <t>Кавказский район</t>
  </si>
  <si>
    <t xml:space="preserve">               УТВЕРЖДЕН</t>
  </si>
  <si>
    <r>
      <t xml:space="preserve">Имеющийся максимальный размер финансирования по этапу 20 17 года составляет  38756136,52  </t>
    </r>
    <r>
      <rPr>
        <sz val="36"/>
        <color indexed="8"/>
        <rFont val="Times New Roman"/>
        <family val="1"/>
        <charset val="204"/>
      </rPr>
      <t xml:space="preserve"> </t>
    </r>
    <r>
      <rPr>
        <b/>
        <sz val="36"/>
        <color indexed="8"/>
        <rFont val="Times New Roman"/>
        <family val="1"/>
        <charset val="204"/>
      </rPr>
      <t xml:space="preserve">  </t>
    </r>
    <r>
      <rPr>
        <sz val="36"/>
        <color indexed="8"/>
        <rFont val="Times New Roman"/>
        <family val="1"/>
        <charset val="204"/>
      </rPr>
      <t>(Тридцать восемь  миллионовсемьсот пятьдесят шесть тысяч сто тридцать шесть рублей,52 копейки) рублей</t>
    </r>
  </si>
  <si>
    <t xml:space="preserve">Итого по Кропоткинскому городскому поселению </t>
  </si>
  <si>
    <t>постановленим  администрации</t>
  </si>
  <si>
    <t>муниципального образования</t>
  </si>
  <si>
    <t>постановление администрации</t>
  </si>
  <si>
    <t>от ___________________№_____________</t>
  </si>
  <si>
    <t>УТВЕРЖДЕНО</t>
  </si>
  <si>
    <t>от _________________ № _______________</t>
  </si>
  <si>
    <t xml:space="preserve">муницпального образования </t>
  </si>
  <si>
    <t>от ________________№ __________</t>
  </si>
  <si>
    <t xml:space="preserve">Заместитель главы </t>
  </si>
  <si>
    <t xml:space="preserve"> СПИСОК</t>
  </si>
  <si>
    <t>СПИСОК</t>
  </si>
  <si>
    <r>
      <rPr>
        <sz val="30"/>
        <rFont val="Times New Roman"/>
        <family val="1"/>
        <charset val="204"/>
      </rPr>
      <t xml:space="preserve"> </t>
    </r>
    <r>
      <rPr>
        <b/>
        <sz val="30"/>
        <rFont val="Times New Roman"/>
        <family val="1"/>
        <charset val="204"/>
      </rPr>
      <t>СПИСОК</t>
    </r>
  </si>
  <si>
    <t xml:space="preserve">           ПРИЛОЖЕНИЕ № 1</t>
  </si>
  <si>
    <t>от _______________ №______</t>
  </si>
  <si>
    <t>от ___________________ №______</t>
  </si>
  <si>
    <t>ПРИЛОЖЕНИЕ № 3</t>
  </si>
  <si>
    <t>от ________________№ ________</t>
  </si>
  <si>
    <t>УТВЕРЖДЕНА</t>
  </si>
  <si>
    <t>от _________________№ _________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</si>
</sst>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68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8"/>
      <name val="Calibri"/>
      <family val="2"/>
      <charset val="204"/>
    </font>
    <font>
      <sz val="34"/>
      <color indexed="8"/>
      <name val="Times New Roman"/>
      <family val="1"/>
      <charset val="204"/>
    </font>
    <font>
      <sz val="32"/>
      <color indexed="8"/>
      <name val="Times New Roman"/>
      <family val="1"/>
      <charset val="204"/>
    </font>
    <font>
      <sz val="30"/>
      <color indexed="8"/>
      <name val="Times New Roman"/>
      <family val="1"/>
      <charset val="204"/>
    </font>
    <font>
      <sz val="30"/>
      <color indexed="8"/>
      <name val="Calibri"/>
      <family val="2"/>
      <charset val="204"/>
    </font>
    <font>
      <b/>
      <sz val="30"/>
      <color indexed="8"/>
      <name val="Times New Roman"/>
      <family val="1"/>
      <charset val="204"/>
    </font>
    <font>
      <vertAlign val="superscript"/>
      <sz val="30"/>
      <color indexed="8"/>
      <name val="Times New Roman"/>
      <family val="1"/>
      <charset val="204"/>
    </font>
    <font>
      <sz val="18"/>
      <color indexed="8"/>
      <name val="Calibri"/>
      <family val="2"/>
      <charset val="204"/>
    </font>
    <font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vertAlign val="superscript"/>
      <sz val="2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vertAlign val="superscript"/>
      <sz val="18"/>
      <color indexed="8"/>
      <name val="Times New Roman"/>
      <family val="1"/>
      <charset val="204"/>
    </font>
    <font>
      <sz val="29"/>
      <color indexed="8"/>
      <name val="Times New Roman"/>
      <family val="1"/>
      <charset val="204"/>
    </font>
    <font>
      <sz val="34"/>
      <color indexed="8"/>
      <name val="Calibri"/>
      <family val="2"/>
      <charset val="204"/>
    </font>
    <font>
      <b/>
      <sz val="34"/>
      <color indexed="8"/>
      <name val="Times New Roman"/>
      <family val="1"/>
      <charset val="204"/>
    </font>
    <font>
      <vertAlign val="superscript"/>
      <sz val="34"/>
      <color indexed="8"/>
      <name val="Times New Roman"/>
      <family val="1"/>
      <charset val="204"/>
    </font>
    <font>
      <sz val="36"/>
      <color indexed="8"/>
      <name val="Calibri"/>
      <family val="2"/>
      <charset val="204"/>
    </font>
    <font>
      <sz val="36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b/>
      <sz val="36"/>
      <color indexed="8"/>
      <name val="Calibri"/>
      <family val="2"/>
      <charset val="204"/>
    </font>
    <font>
      <i/>
      <sz val="36"/>
      <color indexed="8"/>
      <name val="Times New Roman"/>
      <family val="1"/>
      <charset val="204"/>
    </font>
    <font>
      <i/>
      <sz val="36"/>
      <color indexed="8"/>
      <name val="Calibri"/>
      <family val="2"/>
      <charset val="204"/>
    </font>
    <font>
      <sz val="36"/>
      <color indexed="8"/>
      <name val="Calibri"/>
      <family val="2"/>
    </font>
    <font>
      <sz val="29"/>
      <color indexed="8"/>
      <name val="Calibri"/>
      <family val="2"/>
      <charset val="204"/>
    </font>
    <font>
      <sz val="38"/>
      <color indexed="8"/>
      <name val="Times New Roman"/>
      <family val="1"/>
      <charset val="204"/>
    </font>
    <font>
      <b/>
      <sz val="38"/>
      <color indexed="8"/>
      <name val="Times New Roman"/>
      <family val="1"/>
      <charset val="204"/>
    </font>
    <font>
      <b/>
      <sz val="38"/>
      <color indexed="8"/>
      <name val="Calibri"/>
      <family val="2"/>
      <charset val="204"/>
    </font>
    <font>
      <sz val="38"/>
      <color indexed="8"/>
      <name val="Calibri"/>
      <family val="2"/>
      <charset val="204"/>
    </font>
    <font>
      <i/>
      <sz val="3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vertAlign val="superscript"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sz val="36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30"/>
      <color theme="5"/>
      <name val="Times New Roman"/>
      <family val="1"/>
      <charset val="204"/>
    </font>
    <font>
      <sz val="16"/>
      <color indexed="8"/>
      <name val="Calibri"/>
      <family val="2"/>
    </font>
    <font>
      <sz val="28"/>
      <color indexed="8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8"/>
      <color indexed="8"/>
      <name val="Calibri"/>
      <family val="2"/>
    </font>
    <font>
      <sz val="48"/>
      <color theme="1"/>
      <name val="Calibri"/>
      <family val="2"/>
      <charset val="204"/>
      <scheme val="minor"/>
    </font>
    <font>
      <sz val="48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6"/>
      <color theme="1"/>
      <name val="Times New Roman"/>
      <family val="1"/>
      <charset val="204"/>
    </font>
    <font>
      <sz val="3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3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6"/>
      <name val="Calibri"/>
      <family val="2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sz val="3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1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wrapText="1"/>
    </xf>
    <xf numFmtId="1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/>
    <xf numFmtId="4" fontId="1" fillId="0" borderId="0" xfId="0" applyNumberFormat="1" applyFont="1" applyFill="1"/>
    <xf numFmtId="0" fontId="1" fillId="0" borderId="0" xfId="0" applyFont="1" applyFill="1"/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NumberFormat="1" applyFont="1"/>
    <xf numFmtId="0" fontId="5" fillId="0" borderId="0" xfId="0" applyFont="1" applyAlignment="1">
      <alignment horizontal="right" wrapText="1"/>
    </xf>
    <xf numFmtId="49" fontId="5" fillId="0" borderId="0" xfId="0" applyNumberFormat="1" applyFont="1"/>
    <xf numFmtId="0" fontId="5" fillId="0" borderId="0" xfId="0" applyFont="1" applyAlignment="1">
      <alignment horizontal="right" vertical="top"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/>
    <xf numFmtId="0" fontId="7" fillId="0" borderId="1" xfId="0" applyNumberFormat="1" applyFont="1" applyBorder="1"/>
    <xf numFmtId="49" fontId="7" fillId="0" borderId="1" xfId="0" applyNumberFormat="1" applyFont="1" applyBorder="1"/>
    <xf numFmtId="0" fontId="8" fillId="0" borderId="0" xfId="0" applyFont="1" applyAlignment="1"/>
    <xf numFmtId="0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textRotation="90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/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top" wrapText="1"/>
    </xf>
    <xf numFmtId="0" fontId="22" fillId="0" borderId="0" xfId="0" applyFont="1" applyAlignment="1"/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Fill="1" applyAlignment="1">
      <alignment horizontal="right" vertical="top" wrapText="1"/>
    </xf>
    <xf numFmtId="0" fontId="25" fillId="0" borderId="0" xfId="0" applyFont="1"/>
    <xf numFmtId="0" fontId="26" fillId="0" borderId="0" xfId="0" applyFont="1" applyAlignment="1">
      <alignment horizontal="center" vertical="top" wrapText="1"/>
    </xf>
    <xf numFmtId="0" fontId="26" fillId="0" borderId="0" xfId="0" applyFont="1"/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vertical="top" wrapText="1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1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wrapText="1"/>
    </xf>
    <xf numFmtId="0" fontId="31" fillId="0" borderId="0" xfId="0" applyFont="1"/>
    <xf numFmtId="0" fontId="26" fillId="0" borderId="0" xfId="0" applyFont="1" applyAlignment="1">
      <alignment horizontal="right" wrapText="1"/>
    </xf>
    <xf numFmtId="0" fontId="3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33" fillId="0" borderId="0" xfId="0" applyFont="1" applyBorder="1"/>
    <xf numFmtId="0" fontId="33" fillId="0" borderId="1" xfId="0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horizontal="center" vertical="center" textRotation="90" wrapText="1"/>
    </xf>
    <xf numFmtId="0" fontId="33" fillId="0" borderId="1" xfId="0" applyFont="1" applyBorder="1" applyAlignment="1">
      <alignment horizontal="center" vertical="center" textRotation="90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/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right" wrapText="1"/>
    </xf>
    <xf numFmtId="0" fontId="33" fillId="0" borderId="6" xfId="0" applyFont="1" applyBorder="1" applyAlignment="1">
      <alignment horizontal="center" vertical="center" textRotation="90" wrapText="1"/>
    </xf>
    <xf numFmtId="0" fontId="33" fillId="0" borderId="7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38" fillId="0" borderId="0" xfId="0" applyFont="1"/>
    <xf numFmtId="0" fontId="2" fillId="0" borderId="0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 vertical="center" wrapText="1"/>
    </xf>
    <xf numFmtId="0" fontId="40" fillId="0" borderId="0" xfId="0" applyFont="1"/>
    <xf numFmtId="0" fontId="38" fillId="0" borderId="1" xfId="0" applyFont="1" applyBorder="1" applyAlignment="1">
      <alignment horizontal="center" vertical="center"/>
    </xf>
    <xf numFmtId="0" fontId="41" fillId="0" borderId="0" xfId="0" applyFont="1"/>
    <xf numFmtId="0" fontId="1" fillId="0" borderId="0" xfId="0" applyFont="1" applyFill="1" applyBorder="1" applyAlignment="1">
      <alignment horizontal="center" vertical="top"/>
    </xf>
    <xf numFmtId="4" fontId="1" fillId="0" borderId="0" xfId="0" applyNumberFormat="1" applyFont="1" applyFill="1" applyBorder="1" applyAlignment="1">
      <alignment horizontal="right" vertical="top"/>
    </xf>
    <xf numFmtId="0" fontId="3" fillId="0" borderId="0" xfId="0" applyFont="1" applyBorder="1"/>
    <xf numFmtId="0" fontId="1" fillId="0" borderId="0" xfId="0" applyFont="1" applyAlignment="1">
      <alignment wrapText="1"/>
    </xf>
    <xf numFmtId="0" fontId="38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1" fillId="0" borderId="0" xfId="0" applyFont="1"/>
    <xf numFmtId="0" fontId="5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17" xfId="0" applyFont="1" applyBorder="1" applyAlignment="1">
      <alignment horizontal="center" vertical="center" wrapText="1"/>
    </xf>
    <xf numFmtId="0" fontId="26" fillId="0" borderId="0" xfId="0" applyFont="1" applyAlignment="1">
      <alignment vertical="top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/>
    <xf numFmtId="1" fontId="1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49" fontId="26" fillId="0" borderId="1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165" fontId="46" fillId="0" borderId="1" xfId="0" applyNumberFormat="1" applyFont="1" applyBorder="1" applyAlignment="1">
      <alignment horizontal="left" vertical="center" wrapText="1"/>
    </xf>
    <xf numFmtId="0" fontId="46" fillId="0" borderId="1" xfId="0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51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49" fontId="26" fillId="0" borderId="0" xfId="0" applyNumberFormat="1" applyFont="1"/>
    <xf numFmtId="0" fontId="26" fillId="0" borderId="1" xfId="0" applyNumberFormat="1" applyFont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center" vertical="center" wrapText="1"/>
    </xf>
    <xf numFmtId="0" fontId="43" fillId="0" borderId="1" xfId="0" applyNumberFormat="1" applyFont="1" applyBorder="1" applyAlignment="1">
      <alignment horizontal="center" vertical="center" wrapText="1"/>
    </xf>
    <xf numFmtId="0" fontId="52" fillId="0" borderId="0" xfId="0" applyFont="1" applyAlignment="1">
      <alignment vertical="top" wrapText="1"/>
    </xf>
    <xf numFmtId="0" fontId="50" fillId="0" borderId="0" xfId="0" applyFont="1"/>
    <xf numFmtId="0" fontId="53" fillId="0" borderId="0" xfId="0" applyFont="1" applyAlignment="1">
      <alignment horizontal="left" vertical="center" wrapText="1"/>
    </xf>
    <xf numFmtId="0" fontId="52" fillId="0" borderId="0" xfId="0" applyFont="1" applyBorder="1" applyAlignment="1"/>
    <xf numFmtId="0" fontId="52" fillId="0" borderId="0" xfId="0" applyFont="1"/>
    <xf numFmtId="0" fontId="53" fillId="0" borderId="0" xfId="0" applyFont="1"/>
    <xf numFmtId="0" fontId="55" fillId="0" borderId="0" xfId="0" applyFont="1"/>
    <xf numFmtId="0" fontId="54" fillId="0" borderId="0" xfId="0" applyFont="1" applyAlignment="1">
      <alignment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wrapText="1"/>
    </xf>
    <xf numFmtId="0" fontId="34" fillId="0" borderId="0" xfId="0" applyFont="1" applyBorder="1" applyAlignment="1">
      <alignment wrapText="1"/>
    </xf>
    <xf numFmtId="0" fontId="35" fillId="0" borderId="0" xfId="0" applyFont="1" applyBorder="1" applyAlignment="1">
      <alignment wrapText="1"/>
    </xf>
    <xf numFmtId="0" fontId="34" fillId="0" borderId="0" xfId="0" applyFont="1" applyBorder="1"/>
    <xf numFmtId="0" fontId="55" fillId="0" borderId="0" xfId="0" applyFont="1" applyBorder="1" applyAlignment="1">
      <alignment wrapText="1"/>
    </xf>
    <xf numFmtId="0" fontId="54" fillId="0" borderId="0" xfId="0" applyFont="1" applyAlignment="1"/>
    <xf numFmtId="0" fontId="3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4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/>
    <xf numFmtId="0" fontId="5" fillId="0" borderId="0" xfId="0" applyFont="1" applyBorder="1"/>
    <xf numFmtId="0" fontId="46" fillId="0" borderId="1" xfId="0" applyFont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left" vertical="center" wrapText="1"/>
    </xf>
    <xf numFmtId="4" fontId="56" fillId="0" borderId="1" xfId="0" applyNumberFormat="1" applyFont="1" applyBorder="1" applyAlignment="1">
      <alignment horizontal="center" wrapText="1"/>
    </xf>
    <xf numFmtId="3" fontId="56" fillId="0" borderId="1" xfId="0" applyNumberFormat="1" applyFont="1" applyFill="1" applyBorder="1" applyAlignment="1">
      <alignment horizontal="center" wrapText="1"/>
    </xf>
    <xf numFmtId="0" fontId="56" fillId="0" borderId="1" xfId="0" applyNumberFormat="1" applyFont="1" applyBorder="1" applyAlignment="1">
      <alignment horizontal="center" wrapText="1"/>
    </xf>
    <xf numFmtId="4" fontId="56" fillId="0" borderId="1" xfId="0" applyNumberFormat="1" applyFont="1" applyFill="1" applyBorder="1" applyAlignment="1">
      <alignment horizontal="center" wrapText="1"/>
    </xf>
    <xf numFmtId="0" fontId="56" fillId="0" borderId="1" xfId="0" applyFont="1" applyFill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165" fontId="56" fillId="0" borderId="1" xfId="0" applyNumberFormat="1" applyFont="1" applyBorder="1" applyAlignment="1">
      <alignment horizontal="center" wrapText="1"/>
    </xf>
    <xf numFmtId="49" fontId="56" fillId="0" borderId="1" xfId="0" applyNumberFormat="1" applyFont="1" applyBorder="1" applyAlignment="1">
      <alignment horizontal="center" wrapText="1"/>
    </xf>
    <xf numFmtId="0" fontId="56" fillId="0" borderId="1" xfId="0" applyNumberFormat="1" applyFont="1" applyFill="1" applyBorder="1" applyAlignment="1">
      <alignment horizontal="center" wrapText="1"/>
    </xf>
    <xf numFmtId="165" fontId="56" fillId="0" borderId="1" xfId="0" applyNumberFormat="1" applyFont="1" applyFill="1" applyBorder="1" applyAlignment="1">
      <alignment horizontal="center" wrapText="1"/>
    </xf>
    <xf numFmtId="165" fontId="57" fillId="2" borderId="1" xfId="0" applyNumberFormat="1" applyFont="1" applyFill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49" fontId="56" fillId="0" borderId="0" xfId="0" applyNumberFormat="1" applyFont="1" applyFill="1" applyBorder="1" applyAlignment="1">
      <alignment horizontal="center" wrapText="1"/>
    </xf>
    <xf numFmtId="4" fontId="56" fillId="0" borderId="0" xfId="0" applyNumberFormat="1" applyFont="1" applyFill="1" applyBorder="1" applyAlignment="1">
      <alignment horizontal="center" wrapText="1"/>
    </xf>
    <xf numFmtId="0" fontId="56" fillId="0" borderId="0" xfId="0" applyNumberFormat="1" applyFont="1" applyBorder="1" applyAlignment="1">
      <alignment horizontal="center" wrapText="1"/>
    </xf>
    <xf numFmtId="0" fontId="56" fillId="0" borderId="0" xfId="0" applyFont="1" applyFill="1" applyBorder="1" applyAlignment="1">
      <alignment horizontal="center" wrapText="1"/>
    </xf>
    <xf numFmtId="0" fontId="59" fillId="0" borderId="0" xfId="0" applyFont="1" applyAlignment="1">
      <alignment horizontal="center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 wrapText="1"/>
    </xf>
    <xf numFmtId="4" fontId="44" fillId="2" borderId="1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1" fontId="44" fillId="0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4" fontId="44" fillId="2" borderId="3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NumberFormat="1" applyFont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1" xfId="0" applyNumberFormat="1" applyFont="1" applyBorder="1" applyAlignment="1">
      <alignment horizontal="center" vertical="center" wrapText="1"/>
    </xf>
    <xf numFmtId="2" fontId="44" fillId="0" borderId="1" xfId="0" applyNumberFormat="1" applyFont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 vertical="center" wrapText="1"/>
    </xf>
    <xf numFmtId="165" fontId="44" fillId="0" borderId="1" xfId="0" applyNumberFormat="1" applyFont="1" applyBorder="1" applyAlignment="1">
      <alignment horizontal="center" vertical="center" wrapText="1"/>
    </xf>
    <xf numFmtId="165" fontId="44" fillId="0" borderId="1" xfId="0" applyNumberFormat="1" applyFont="1" applyFill="1" applyBorder="1" applyAlignment="1">
      <alignment horizontal="center" vertical="center" wrapText="1"/>
    </xf>
    <xf numFmtId="165" fontId="44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NumberFormat="1" applyFont="1" applyBorder="1"/>
    <xf numFmtId="0" fontId="16" fillId="0" borderId="0" xfId="0" applyFont="1" applyBorder="1" applyAlignment="1"/>
    <xf numFmtId="0" fontId="16" fillId="0" borderId="0" xfId="0" applyFont="1" applyBorder="1" applyAlignment="1">
      <alignment wrapText="1"/>
    </xf>
    <xf numFmtId="3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60" fillId="0" borderId="9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  <xf numFmtId="0" fontId="52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36" fillId="0" borderId="0" xfId="0" applyFont="1" applyAlignment="1"/>
    <xf numFmtId="0" fontId="33" fillId="0" borderId="1" xfId="0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horizontal="center" vertical="center" textRotation="90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wrapText="1"/>
    </xf>
    <xf numFmtId="0" fontId="33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33" fillId="0" borderId="13" xfId="0" applyFont="1" applyBorder="1" applyAlignment="1">
      <alignment horizontal="center" vertical="center" textRotation="90" wrapText="1"/>
    </xf>
    <xf numFmtId="0" fontId="33" fillId="0" borderId="9" xfId="0" applyFont="1" applyBorder="1" applyAlignment="1">
      <alignment horizontal="center" vertical="center" textRotation="90" wrapText="1"/>
    </xf>
    <xf numFmtId="0" fontId="33" fillId="0" borderId="8" xfId="0" applyFont="1" applyBorder="1" applyAlignment="1">
      <alignment horizontal="center" vertical="center" textRotation="90" wrapText="1"/>
    </xf>
    <xf numFmtId="0" fontId="33" fillId="0" borderId="3" xfId="0" applyFont="1" applyBorder="1" applyAlignment="1">
      <alignment horizontal="center" vertical="center" textRotation="90" wrapText="1"/>
    </xf>
    <xf numFmtId="0" fontId="36" fillId="0" borderId="1" xfId="0" applyFont="1" applyBorder="1" applyAlignment="1"/>
    <xf numFmtId="0" fontId="36" fillId="0" borderId="8" xfId="0" applyFont="1" applyBorder="1" applyAlignment="1">
      <alignment horizontal="center" vertical="center" textRotation="90" wrapText="1"/>
    </xf>
    <xf numFmtId="0" fontId="36" fillId="0" borderId="3" xfId="0" applyFont="1" applyBorder="1" applyAlignment="1">
      <alignment horizontal="center" vertical="center" textRotation="90" wrapText="1"/>
    </xf>
    <xf numFmtId="0" fontId="33" fillId="0" borderId="14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 wrapText="1"/>
    </xf>
    <xf numFmtId="0" fontId="33" fillId="0" borderId="9" xfId="0" applyFont="1" applyBorder="1" applyAlignment="1">
      <alignment horizontal="center" vertical="center" textRotation="90"/>
    </xf>
    <xf numFmtId="0" fontId="33" fillId="0" borderId="8" xfId="0" applyFont="1" applyBorder="1" applyAlignment="1">
      <alignment horizontal="center" vertical="center" textRotation="90"/>
    </xf>
    <xf numFmtId="0" fontId="33" fillId="0" borderId="3" xfId="0" applyFont="1" applyBorder="1" applyAlignment="1">
      <alignment horizontal="center" vertical="center" textRotation="90"/>
    </xf>
    <xf numFmtId="0" fontId="33" fillId="0" borderId="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26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right" wrapText="1"/>
    </xf>
    <xf numFmtId="0" fontId="26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21" fillId="0" borderId="0" xfId="0" applyFont="1" applyAlignment="1">
      <alignment horizontal="right"/>
    </xf>
    <xf numFmtId="0" fontId="2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left" vertical="top" wrapText="1"/>
    </xf>
    <xf numFmtId="0" fontId="31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5" fillId="0" borderId="0" xfId="0" applyFont="1" applyAlignment="1">
      <alignment wrapText="1"/>
    </xf>
    <xf numFmtId="0" fontId="25" fillId="0" borderId="1" xfId="0" applyFont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0" xfId="0" applyFont="1" applyBorder="1" applyAlignment="1">
      <alignment horizontal="center"/>
    </xf>
    <xf numFmtId="0" fontId="30" fillId="0" borderId="0" xfId="0" applyFont="1" applyAlignment="1"/>
    <xf numFmtId="0" fontId="12" fillId="0" borderId="1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49" fontId="44" fillId="0" borderId="4" xfId="0" applyNumberFormat="1" applyFont="1" applyFill="1" applyBorder="1" applyAlignment="1">
      <alignment horizontal="center" vertical="center" wrapText="1"/>
    </xf>
    <xf numFmtId="49" fontId="44" fillId="0" borderId="15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horizontal="center" wrapText="1"/>
    </xf>
    <xf numFmtId="0" fontId="12" fillId="0" borderId="0" xfId="0" applyFont="1"/>
    <xf numFmtId="1" fontId="12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textRotation="90" wrapText="1"/>
    </xf>
    <xf numFmtId="0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wrapText="1"/>
    </xf>
    <xf numFmtId="0" fontId="16" fillId="2" borderId="16" xfId="0" applyFont="1" applyFill="1" applyBorder="1" applyAlignment="1">
      <alignment horizontal="center" vertical="center" textRotation="90" wrapText="1"/>
    </xf>
    <xf numFmtId="0" fontId="16" fillId="2" borderId="17" xfId="0" applyFont="1" applyFill="1" applyBorder="1" applyAlignment="1">
      <alignment horizontal="center" vertical="center" textRotation="90" wrapText="1"/>
    </xf>
    <xf numFmtId="0" fontId="16" fillId="2" borderId="13" xfId="0" applyFont="1" applyFill="1" applyBorder="1" applyAlignment="1">
      <alignment horizontal="center" vertical="center" textRotation="90" wrapText="1"/>
    </xf>
    <xf numFmtId="0" fontId="16" fillId="2" borderId="19" xfId="0" applyFont="1" applyFill="1" applyBorder="1" applyAlignment="1">
      <alignment horizontal="center" vertical="center" textRotation="90" wrapText="1"/>
    </xf>
    <xf numFmtId="0" fontId="16" fillId="2" borderId="6" xfId="0" applyFont="1" applyFill="1" applyBorder="1" applyAlignment="1">
      <alignment horizontal="center" vertical="center" textRotation="90" wrapText="1"/>
    </xf>
    <xf numFmtId="0" fontId="16" fillId="2" borderId="7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8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/>
    <xf numFmtId="0" fontId="8" fillId="0" borderId="0" xfId="0" applyFont="1" applyAlignment="1"/>
    <xf numFmtId="49" fontId="46" fillId="0" borderId="1" xfId="0" applyNumberFormat="1" applyFont="1" applyFill="1" applyBorder="1" applyAlignment="1">
      <alignment horizontal="left" vertical="top" wrapText="1"/>
    </xf>
    <xf numFmtId="0" fontId="4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59" fillId="0" borderId="0" xfId="0" applyFont="1" applyAlignment="1">
      <alignment horizontal="center"/>
    </xf>
    <xf numFmtId="0" fontId="1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8" fillId="0" borderId="0" xfId="0" applyFont="1"/>
    <xf numFmtId="0" fontId="38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49" fontId="56" fillId="0" borderId="1" xfId="0" applyNumberFormat="1" applyFont="1" applyFill="1" applyBorder="1" applyAlignment="1">
      <alignment horizontal="center" wrapText="1"/>
    </xf>
    <xf numFmtId="0" fontId="56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62" fillId="0" borderId="0" xfId="0" applyFont="1" applyAlignment="1">
      <alignment horizontal="center" vertical="center"/>
    </xf>
    <xf numFmtId="0" fontId="63" fillId="0" borderId="0" xfId="0" applyNumberFormat="1" applyFont="1" applyAlignment="1">
      <alignment horizontal="center" vertical="center"/>
    </xf>
    <xf numFmtId="0" fontId="64" fillId="0" borderId="0" xfId="0" applyFont="1" applyAlignment="1">
      <alignment vertical="center"/>
    </xf>
    <xf numFmtId="0" fontId="65" fillId="0" borderId="0" xfId="0" applyFont="1" applyAlignment="1">
      <alignment horizontal="center" wrapText="1"/>
    </xf>
    <xf numFmtId="0" fontId="67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wrapText="1"/>
    </xf>
    <xf numFmtId="0" fontId="67" fillId="0" borderId="0" xfId="0" applyFont="1"/>
    <xf numFmtId="0" fontId="1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4"/>
  <sheetViews>
    <sheetView zoomScale="25" zoomScaleNormal="25" zoomScaleSheetLayoutView="30" zoomScalePageLayoutView="25" workbookViewId="0">
      <selection activeCell="O9" sqref="O9:W9"/>
    </sheetView>
  </sheetViews>
  <sheetFormatPr defaultRowHeight="48"/>
  <cols>
    <col min="1" max="1" width="13.42578125" style="103" customWidth="1"/>
    <col min="2" max="2" width="52.140625" style="103" customWidth="1"/>
    <col min="3" max="3" width="68.28515625" style="103" customWidth="1"/>
    <col min="4" max="4" width="28.85546875" style="103" customWidth="1"/>
    <col min="5" max="5" width="27.140625" style="103" customWidth="1"/>
    <col min="6" max="6" width="26.7109375" style="103" customWidth="1"/>
    <col min="7" max="7" width="19.42578125" style="103" customWidth="1"/>
    <col min="8" max="8" width="21.7109375" style="103" customWidth="1"/>
    <col min="9" max="9" width="20.28515625" style="103" customWidth="1"/>
    <col min="10" max="10" width="21.28515625" style="103" customWidth="1"/>
    <col min="11" max="11" width="22.5703125" style="103" customWidth="1"/>
    <col min="12" max="12" width="23.28515625" style="103" customWidth="1"/>
    <col min="13" max="13" width="18.42578125" style="103" customWidth="1"/>
    <col min="14" max="14" width="19.42578125" style="103" customWidth="1"/>
    <col min="15" max="15" width="20.140625" style="103" customWidth="1"/>
    <col min="16" max="16" width="20.5703125" style="103" customWidth="1"/>
    <col min="17" max="17" width="25.140625" style="103" customWidth="1"/>
    <col min="18" max="18" width="24.5703125" style="103" customWidth="1"/>
    <col min="19" max="19" width="21.42578125" style="103" customWidth="1"/>
    <col min="20" max="20" width="20.85546875" style="103" customWidth="1"/>
    <col min="21" max="21" width="22.42578125" style="103" customWidth="1"/>
    <col min="22" max="22" width="20.85546875" style="103" customWidth="1"/>
    <col min="23" max="23" width="20.28515625" style="106" customWidth="1"/>
    <col min="24" max="16384" width="9.140625" style="103"/>
  </cols>
  <sheetData>
    <row r="1" spans="1:23">
      <c r="O1" s="299" t="s">
        <v>371</v>
      </c>
      <c r="P1" s="299"/>
      <c r="Q1" s="299"/>
      <c r="R1" s="299"/>
      <c r="S1" s="299"/>
      <c r="T1" s="299"/>
      <c r="U1" s="299"/>
      <c r="V1" s="299"/>
      <c r="W1" s="299"/>
    </row>
    <row r="2" spans="1:23">
      <c r="O2" s="136"/>
      <c r="P2" s="136"/>
      <c r="Q2" s="136"/>
      <c r="R2" s="136"/>
      <c r="S2" s="136"/>
      <c r="T2" s="136"/>
      <c r="U2" s="136"/>
      <c r="V2" s="136"/>
      <c r="W2" s="136"/>
    </row>
    <row r="3" spans="1:23">
      <c r="O3" s="136"/>
      <c r="P3" s="136"/>
      <c r="Q3" s="275" t="s">
        <v>356</v>
      </c>
      <c r="R3" s="275"/>
      <c r="S3" s="275"/>
      <c r="T3" s="275"/>
      <c r="U3" s="275"/>
      <c r="V3" s="136"/>
      <c r="W3" s="136"/>
    </row>
    <row r="4" spans="1:23" ht="61.5" customHeight="1">
      <c r="O4" s="136"/>
      <c r="P4" s="136"/>
      <c r="Q4" s="276" t="s">
        <v>353</v>
      </c>
      <c r="R4" s="276"/>
      <c r="S4" s="276"/>
      <c r="T4" s="276"/>
      <c r="U4" s="276"/>
      <c r="V4" s="276"/>
      <c r="W4" s="276"/>
    </row>
    <row r="5" spans="1:23" ht="61.5" customHeight="1">
      <c r="O5" s="136"/>
      <c r="P5" s="136"/>
      <c r="Q5" s="276" t="s">
        <v>354</v>
      </c>
      <c r="R5" s="276"/>
      <c r="S5" s="276"/>
      <c r="T5" s="276"/>
      <c r="U5" s="276"/>
      <c r="V5" s="276"/>
      <c r="W5" s="276"/>
    </row>
    <row r="6" spans="1:23" ht="61.5" customHeight="1">
      <c r="O6" s="136"/>
      <c r="P6" s="136"/>
      <c r="Q6" s="276" t="s">
        <v>355</v>
      </c>
      <c r="R6" s="276"/>
      <c r="S6" s="276"/>
      <c r="T6" s="276"/>
      <c r="U6" s="276"/>
      <c r="V6" s="276"/>
      <c r="W6" s="136"/>
    </row>
    <row r="7" spans="1:23" ht="61.5" customHeight="1">
      <c r="O7" s="136"/>
      <c r="P7" s="136"/>
      <c r="Q7" s="276" t="s">
        <v>372</v>
      </c>
      <c r="R7" s="276"/>
      <c r="S7" s="276"/>
      <c r="T7" s="276"/>
      <c r="U7" s="276"/>
      <c r="V7" s="276"/>
      <c r="W7" s="136"/>
    </row>
    <row r="8" spans="1:23">
      <c r="O8" s="136"/>
      <c r="P8" s="136"/>
      <c r="Q8" s="136"/>
      <c r="R8" s="136"/>
      <c r="S8" s="136"/>
      <c r="T8" s="136"/>
      <c r="U8" s="136"/>
      <c r="V8" s="136"/>
      <c r="W8" s="136"/>
    </row>
    <row r="9" spans="1:23" ht="76.5" customHeight="1">
      <c r="D9" s="104"/>
      <c r="E9" s="104"/>
      <c r="F9" s="104"/>
      <c r="G9" s="104"/>
      <c r="H9" s="104"/>
      <c r="I9" s="104"/>
      <c r="J9" s="104"/>
      <c r="K9" s="105"/>
      <c r="L9" s="105"/>
      <c r="M9" s="105"/>
      <c r="N9" s="105"/>
      <c r="O9" s="300"/>
      <c r="P9" s="300"/>
      <c r="Q9" s="300"/>
      <c r="R9" s="300"/>
      <c r="S9" s="300"/>
      <c r="T9" s="300"/>
      <c r="U9" s="300"/>
      <c r="V9" s="300"/>
      <c r="W9" s="308"/>
    </row>
    <row r="10" spans="1:23" ht="61.5" customHeight="1">
      <c r="D10" s="104"/>
      <c r="E10" s="104"/>
      <c r="F10" s="104"/>
      <c r="G10" s="104"/>
      <c r="H10" s="104"/>
      <c r="I10" s="104"/>
      <c r="J10" s="104"/>
      <c r="K10" s="105"/>
      <c r="L10" s="105"/>
      <c r="M10" s="105"/>
      <c r="N10" s="105"/>
      <c r="O10" s="300"/>
      <c r="P10" s="300"/>
      <c r="Q10" s="300"/>
      <c r="R10" s="300"/>
      <c r="S10" s="300"/>
      <c r="T10" s="300"/>
      <c r="U10" s="300"/>
      <c r="V10" s="300"/>
      <c r="W10" s="300"/>
    </row>
    <row r="11" spans="1:23" ht="64.5" customHeight="1">
      <c r="A11" s="461" t="s">
        <v>237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</row>
    <row r="12" spans="1:23" ht="42.75" customHeight="1">
      <c r="A12" s="311" t="s">
        <v>298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278"/>
    </row>
    <row r="13" spans="1:23" ht="46.5" customHeight="1">
      <c r="A13" s="310" t="s">
        <v>344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278"/>
    </row>
    <row r="14" spans="1:23" ht="65.25" customHeight="1">
      <c r="A14" s="277" t="s">
        <v>265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8"/>
    </row>
    <row r="15" spans="1:23" ht="63" customHeight="1" thickBot="1">
      <c r="A15" s="306"/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</row>
    <row r="16" spans="1:23" ht="109.5" customHeight="1">
      <c r="A16" s="281" t="s">
        <v>209</v>
      </c>
      <c r="B16" s="296" t="s">
        <v>238</v>
      </c>
      <c r="C16" s="296" t="s">
        <v>239</v>
      </c>
      <c r="D16" s="274" t="s">
        <v>240</v>
      </c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93"/>
    </row>
    <row r="17" spans="1:24" ht="6.75" hidden="1" customHeight="1">
      <c r="A17" s="282"/>
      <c r="B17" s="297"/>
      <c r="C17" s="297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93"/>
    </row>
    <row r="18" spans="1:24" ht="219.75" customHeight="1">
      <c r="A18" s="282"/>
      <c r="B18" s="297"/>
      <c r="C18" s="297"/>
      <c r="D18" s="274" t="s">
        <v>241</v>
      </c>
      <c r="E18" s="307"/>
      <c r="F18" s="312" t="s">
        <v>242</v>
      </c>
      <c r="G18" s="313"/>
      <c r="H18" s="279" t="s">
        <v>243</v>
      </c>
      <c r="I18" s="279" t="s">
        <v>244</v>
      </c>
      <c r="J18" s="279" t="s">
        <v>245</v>
      </c>
      <c r="K18" s="279" t="s">
        <v>246</v>
      </c>
      <c r="L18" s="290" t="s">
        <v>247</v>
      </c>
      <c r="M18" s="279" t="s">
        <v>248</v>
      </c>
      <c r="N18" s="279" t="s">
        <v>249</v>
      </c>
      <c r="O18" s="279" t="s">
        <v>250</v>
      </c>
      <c r="P18" s="279" t="s">
        <v>251</v>
      </c>
      <c r="Q18" s="304" t="s">
        <v>262</v>
      </c>
      <c r="R18" s="305"/>
      <c r="S18" s="274" t="s">
        <v>252</v>
      </c>
      <c r="T18" s="274"/>
      <c r="U18" s="274"/>
      <c r="V18" s="274"/>
      <c r="W18" s="293"/>
    </row>
    <row r="19" spans="1:24" ht="3" hidden="1" customHeight="1">
      <c r="A19" s="282"/>
      <c r="B19" s="297"/>
      <c r="C19" s="297"/>
      <c r="D19" s="274"/>
      <c r="E19" s="307"/>
      <c r="F19" s="314"/>
      <c r="G19" s="315"/>
      <c r="H19" s="279"/>
      <c r="I19" s="279"/>
      <c r="J19" s="279"/>
      <c r="K19" s="279"/>
      <c r="L19" s="294"/>
      <c r="M19" s="279"/>
      <c r="N19" s="279"/>
      <c r="O19" s="279"/>
      <c r="P19" s="279"/>
      <c r="Q19" s="107"/>
      <c r="R19" s="107"/>
      <c r="S19" s="290" t="s">
        <v>253</v>
      </c>
      <c r="T19" s="301" t="s">
        <v>254</v>
      </c>
      <c r="U19" s="290" t="s">
        <v>255</v>
      </c>
      <c r="V19" s="290" t="s">
        <v>256</v>
      </c>
      <c r="W19" s="290" t="s">
        <v>257</v>
      </c>
      <c r="X19" s="289"/>
    </row>
    <row r="20" spans="1:24" ht="3" customHeight="1">
      <c r="A20" s="282"/>
      <c r="B20" s="297"/>
      <c r="C20" s="297"/>
      <c r="D20" s="107"/>
      <c r="E20" s="108"/>
      <c r="F20" s="117"/>
      <c r="G20" s="118"/>
      <c r="H20" s="279"/>
      <c r="I20" s="279"/>
      <c r="J20" s="279"/>
      <c r="K20" s="279"/>
      <c r="L20" s="294"/>
      <c r="M20" s="279"/>
      <c r="N20" s="279"/>
      <c r="O20" s="279"/>
      <c r="P20" s="279"/>
      <c r="Q20" s="107"/>
      <c r="R20" s="107"/>
      <c r="S20" s="291"/>
      <c r="T20" s="302"/>
      <c r="U20" s="291"/>
      <c r="V20" s="291"/>
      <c r="W20" s="291"/>
      <c r="X20" s="289"/>
    </row>
    <row r="21" spans="1:24" ht="393.75" customHeight="1">
      <c r="A21" s="283"/>
      <c r="B21" s="298"/>
      <c r="C21" s="298"/>
      <c r="D21" s="107" t="s">
        <v>258</v>
      </c>
      <c r="E21" s="107" t="s">
        <v>259</v>
      </c>
      <c r="F21" s="109" t="s">
        <v>260</v>
      </c>
      <c r="G21" s="109" t="s">
        <v>261</v>
      </c>
      <c r="H21" s="280"/>
      <c r="I21" s="280"/>
      <c r="J21" s="280"/>
      <c r="K21" s="280"/>
      <c r="L21" s="295"/>
      <c r="M21" s="280"/>
      <c r="N21" s="280"/>
      <c r="O21" s="280"/>
      <c r="P21" s="280"/>
      <c r="Q21" s="107" t="s">
        <v>263</v>
      </c>
      <c r="R21" s="107" t="s">
        <v>264</v>
      </c>
      <c r="S21" s="292"/>
      <c r="T21" s="303"/>
      <c r="U21" s="292"/>
      <c r="V21" s="292"/>
      <c r="W21" s="292"/>
      <c r="X21" s="289"/>
    </row>
    <row r="22" spans="1:24" ht="36" customHeight="1">
      <c r="A22" s="110">
        <v>1</v>
      </c>
      <c r="B22" s="110">
        <v>2</v>
      </c>
      <c r="C22" s="110">
        <v>3</v>
      </c>
      <c r="D22" s="110">
        <v>4</v>
      </c>
      <c r="E22" s="110">
        <v>5</v>
      </c>
      <c r="F22" s="110">
        <v>6</v>
      </c>
      <c r="G22" s="110">
        <v>7</v>
      </c>
      <c r="H22" s="110">
        <v>8</v>
      </c>
      <c r="I22" s="110">
        <v>9</v>
      </c>
      <c r="J22" s="110">
        <v>10</v>
      </c>
      <c r="K22" s="110">
        <v>11</v>
      </c>
      <c r="L22" s="110">
        <v>12</v>
      </c>
      <c r="M22" s="110">
        <v>13</v>
      </c>
      <c r="N22" s="110">
        <v>14</v>
      </c>
      <c r="O22" s="110">
        <v>15</v>
      </c>
      <c r="P22" s="110">
        <v>16</v>
      </c>
      <c r="Q22" s="110">
        <v>17</v>
      </c>
      <c r="R22" s="110">
        <v>18</v>
      </c>
      <c r="S22" s="110">
        <v>19</v>
      </c>
      <c r="T22" s="110">
        <v>20</v>
      </c>
      <c r="U22" s="110">
        <v>21</v>
      </c>
      <c r="V22" s="110">
        <v>22</v>
      </c>
      <c r="W22" s="110">
        <v>23</v>
      </c>
      <c r="X22" s="111"/>
    </row>
    <row r="23" spans="1:24" ht="222.75" customHeight="1">
      <c r="A23" s="274" t="s">
        <v>299</v>
      </c>
      <c r="B23" s="274"/>
      <c r="C23" s="135" t="s">
        <v>232</v>
      </c>
      <c r="D23" s="135" t="s">
        <v>232</v>
      </c>
      <c r="E23" s="135">
        <f>E24+E46</f>
        <v>10766</v>
      </c>
      <c r="F23" s="135">
        <v>0</v>
      </c>
      <c r="G23" s="135">
        <f t="shared" ref="G23:W23" si="0">G24+G46</f>
        <v>0</v>
      </c>
      <c r="H23" s="135">
        <f t="shared" si="0"/>
        <v>0</v>
      </c>
      <c r="I23" s="135">
        <f t="shared" si="0"/>
        <v>0</v>
      </c>
      <c r="J23" s="135">
        <f t="shared" si="0"/>
        <v>2866.5</v>
      </c>
      <c r="K23" s="135">
        <f t="shared" si="0"/>
        <v>130</v>
      </c>
      <c r="L23" s="135">
        <f t="shared" si="0"/>
        <v>0</v>
      </c>
      <c r="M23" s="135">
        <f t="shared" si="0"/>
        <v>663.6</v>
      </c>
      <c r="N23" s="135">
        <f t="shared" si="0"/>
        <v>0</v>
      </c>
      <c r="O23" s="135">
        <f t="shared" si="0"/>
        <v>2070</v>
      </c>
      <c r="P23" s="135">
        <f t="shared" si="0"/>
        <v>504.5</v>
      </c>
      <c r="Q23" s="135">
        <f t="shared" si="0"/>
        <v>0</v>
      </c>
      <c r="R23" s="135">
        <f t="shared" si="0"/>
        <v>0</v>
      </c>
      <c r="S23" s="135">
        <f t="shared" si="0"/>
        <v>0</v>
      </c>
      <c r="T23" s="135">
        <f t="shared" si="0"/>
        <v>0</v>
      </c>
      <c r="U23" s="135">
        <f t="shared" si="0"/>
        <v>0</v>
      </c>
      <c r="V23" s="135">
        <f t="shared" si="0"/>
        <v>0</v>
      </c>
      <c r="W23" s="135">
        <f t="shared" si="0"/>
        <v>0</v>
      </c>
      <c r="X23" s="168"/>
    </row>
    <row r="24" spans="1:24" ht="189" customHeight="1">
      <c r="A24" s="273" t="s">
        <v>300</v>
      </c>
      <c r="B24" s="274"/>
      <c r="C24" s="135" t="s">
        <v>232</v>
      </c>
      <c r="D24" s="135" t="s">
        <v>232</v>
      </c>
      <c r="E24" s="175">
        <v>1368.5</v>
      </c>
      <c r="F24" s="175" t="s">
        <v>232</v>
      </c>
      <c r="G24" s="175">
        <v>0</v>
      </c>
      <c r="H24" s="175">
        <v>0</v>
      </c>
      <c r="I24" s="175">
        <v>0</v>
      </c>
      <c r="J24" s="175">
        <v>1314</v>
      </c>
      <c r="K24" s="175">
        <v>130</v>
      </c>
      <c r="L24" s="175">
        <v>0</v>
      </c>
      <c r="M24" s="175">
        <v>313</v>
      </c>
      <c r="N24" s="175">
        <v>0</v>
      </c>
      <c r="O24" s="175">
        <v>0</v>
      </c>
      <c r="P24" s="175">
        <v>504.5</v>
      </c>
      <c r="Q24" s="175">
        <v>0</v>
      </c>
      <c r="R24" s="175">
        <v>0</v>
      </c>
      <c r="S24" s="175">
        <v>0</v>
      </c>
      <c r="T24" s="175">
        <v>0</v>
      </c>
      <c r="U24" s="175">
        <v>0</v>
      </c>
      <c r="V24" s="175">
        <v>0</v>
      </c>
      <c r="W24" s="175">
        <v>0</v>
      </c>
      <c r="X24" s="106"/>
    </row>
    <row r="25" spans="1:24" ht="153" customHeight="1">
      <c r="A25" s="112">
        <v>1</v>
      </c>
      <c r="B25" s="113" t="s">
        <v>325</v>
      </c>
      <c r="C25" s="135" t="s">
        <v>308</v>
      </c>
      <c r="D25" s="135">
        <v>0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1313.5</v>
      </c>
      <c r="K25" s="135">
        <v>130</v>
      </c>
      <c r="L25" s="135">
        <v>0</v>
      </c>
      <c r="M25" s="135">
        <v>0</v>
      </c>
      <c r="N25" s="135">
        <v>0</v>
      </c>
      <c r="O25" s="135">
        <v>0</v>
      </c>
      <c r="P25" s="135">
        <v>230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06"/>
    </row>
    <row r="26" spans="1:24" ht="207" customHeight="1">
      <c r="A26" s="112" t="s">
        <v>161</v>
      </c>
      <c r="B26" s="113"/>
      <c r="C26" s="135" t="s">
        <v>309</v>
      </c>
      <c r="D26" s="135" t="s">
        <v>313</v>
      </c>
      <c r="E26" s="135" t="s">
        <v>164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06"/>
    </row>
    <row r="27" spans="1:24" ht="207" customHeight="1">
      <c r="A27" s="112"/>
      <c r="B27" s="113"/>
      <c r="C27" s="135" t="s">
        <v>310</v>
      </c>
      <c r="D27" s="135">
        <v>0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313</v>
      </c>
      <c r="N27" s="135">
        <v>0</v>
      </c>
      <c r="O27" s="135">
        <v>0</v>
      </c>
      <c r="P27" s="135">
        <v>274.5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06"/>
    </row>
    <row r="28" spans="1:24" ht="207" customHeight="1">
      <c r="A28" s="112"/>
      <c r="B28" s="113"/>
      <c r="C28" s="135" t="s">
        <v>311</v>
      </c>
      <c r="D28" s="135" t="s">
        <v>313</v>
      </c>
      <c r="E28" s="135">
        <v>402.9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06"/>
    </row>
    <row r="29" spans="1:24" ht="207" customHeight="1">
      <c r="A29" s="172" t="s">
        <v>162</v>
      </c>
      <c r="B29" s="113"/>
      <c r="C29" s="173" t="s">
        <v>312</v>
      </c>
      <c r="D29" s="173" t="s">
        <v>313</v>
      </c>
      <c r="E29" s="173">
        <v>560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  <c r="S29" s="173">
        <v>0</v>
      </c>
      <c r="T29" s="173">
        <v>0</v>
      </c>
      <c r="U29" s="173">
        <v>0</v>
      </c>
      <c r="V29" s="173">
        <v>0</v>
      </c>
      <c r="W29" s="173">
        <v>0</v>
      </c>
      <c r="X29" s="106"/>
    </row>
    <row r="30" spans="1:24" ht="207" customHeight="1">
      <c r="A30" s="273" t="s">
        <v>300</v>
      </c>
      <c r="B30" s="274"/>
      <c r="C30" s="173"/>
      <c r="D30" s="173"/>
      <c r="E30" s="135">
        <v>1368.5</v>
      </c>
      <c r="F30" s="135" t="s">
        <v>232</v>
      </c>
      <c r="G30" s="135">
        <v>0</v>
      </c>
      <c r="H30" s="135">
        <v>0</v>
      </c>
      <c r="I30" s="135">
        <v>0</v>
      </c>
      <c r="J30" s="135">
        <v>1314</v>
      </c>
      <c r="K30" s="135">
        <v>130</v>
      </c>
      <c r="L30" s="135">
        <v>0</v>
      </c>
      <c r="M30" s="135">
        <v>313</v>
      </c>
      <c r="N30" s="135">
        <v>0</v>
      </c>
      <c r="O30" s="135">
        <v>0</v>
      </c>
      <c r="P30" s="135">
        <v>504.5</v>
      </c>
      <c r="Q30" s="135">
        <v>0</v>
      </c>
      <c r="R30" s="135">
        <v>0</v>
      </c>
      <c r="S30" s="135">
        <v>0</v>
      </c>
      <c r="T30" s="135">
        <v>0</v>
      </c>
      <c r="U30" s="135">
        <v>0</v>
      </c>
      <c r="V30" s="135">
        <v>0</v>
      </c>
      <c r="W30" s="135">
        <v>0</v>
      </c>
      <c r="X30" s="106"/>
    </row>
    <row r="31" spans="1:24" ht="207" customHeight="1">
      <c r="A31" s="174"/>
      <c r="B31" s="113" t="s">
        <v>326</v>
      </c>
      <c r="C31" s="173" t="s">
        <v>327</v>
      </c>
      <c r="D31" s="173">
        <v>0</v>
      </c>
      <c r="E31" s="173">
        <v>648</v>
      </c>
      <c r="F31" s="173">
        <v>0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73">
        <v>0</v>
      </c>
      <c r="M31" s="173">
        <v>0</v>
      </c>
      <c r="N31" s="173">
        <v>0</v>
      </c>
      <c r="O31" s="173"/>
      <c r="P31" s="173">
        <v>0</v>
      </c>
      <c r="Q31" s="173">
        <v>0</v>
      </c>
      <c r="R31" s="173">
        <v>0</v>
      </c>
      <c r="S31" s="173">
        <v>0</v>
      </c>
      <c r="T31" s="173">
        <v>0</v>
      </c>
      <c r="U31" s="173">
        <v>0</v>
      </c>
      <c r="V31" s="173">
        <v>0</v>
      </c>
      <c r="W31" s="173">
        <v>0</v>
      </c>
      <c r="X31" s="106"/>
    </row>
    <row r="32" spans="1:24" ht="207" customHeight="1">
      <c r="A32" s="137"/>
      <c r="B32" s="113"/>
      <c r="C32" s="173" t="s">
        <v>328</v>
      </c>
      <c r="D32" s="271" t="s">
        <v>313</v>
      </c>
      <c r="E32" s="173">
        <v>648</v>
      </c>
      <c r="F32" s="173">
        <v>0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73">
        <v>0</v>
      </c>
      <c r="M32" s="173">
        <v>0</v>
      </c>
      <c r="N32" s="173">
        <v>0</v>
      </c>
      <c r="O32" s="173">
        <v>0</v>
      </c>
      <c r="P32" s="173">
        <v>0</v>
      </c>
      <c r="Q32" s="173">
        <v>0</v>
      </c>
      <c r="R32" s="173">
        <v>0</v>
      </c>
      <c r="S32" s="173">
        <v>0</v>
      </c>
      <c r="T32" s="173">
        <v>0</v>
      </c>
      <c r="U32" s="173">
        <v>0</v>
      </c>
      <c r="V32" s="173">
        <v>0</v>
      </c>
      <c r="W32" s="173">
        <v>0</v>
      </c>
      <c r="X32" s="106"/>
    </row>
    <row r="33" spans="1:25" ht="207" customHeight="1">
      <c r="A33" s="137"/>
      <c r="B33" s="113"/>
      <c r="C33" s="173" t="s">
        <v>329</v>
      </c>
      <c r="D33" s="173" t="s">
        <v>343</v>
      </c>
      <c r="E33" s="173">
        <v>896</v>
      </c>
      <c r="F33" s="173">
        <v>0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73">
        <v>0</v>
      </c>
      <c r="M33" s="173">
        <v>0</v>
      </c>
      <c r="N33" s="173">
        <v>0</v>
      </c>
      <c r="O33" s="173">
        <v>0</v>
      </c>
      <c r="P33" s="173">
        <v>0</v>
      </c>
      <c r="Q33" s="173">
        <v>0</v>
      </c>
      <c r="R33" s="173">
        <v>0</v>
      </c>
      <c r="S33" s="173">
        <v>0</v>
      </c>
      <c r="T33" s="173">
        <v>0</v>
      </c>
      <c r="U33" s="173">
        <v>0</v>
      </c>
      <c r="V33" s="173">
        <v>0</v>
      </c>
      <c r="W33" s="173">
        <v>0</v>
      </c>
      <c r="X33" s="106"/>
    </row>
    <row r="34" spans="1:25" ht="207" customHeight="1">
      <c r="A34" s="137"/>
      <c r="B34" s="113"/>
      <c r="C34" s="173" t="s">
        <v>330</v>
      </c>
      <c r="D34" s="173" t="s">
        <v>313</v>
      </c>
      <c r="E34" s="271">
        <v>1562.7</v>
      </c>
      <c r="F34" s="271">
        <v>0</v>
      </c>
      <c r="G34" s="271">
        <v>0</v>
      </c>
      <c r="H34" s="271">
        <v>0</v>
      </c>
      <c r="I34" s="271">
        <v>0</v>
      </c>
      <c r="J34" s="271">
        <v>1552.5</v>
      </c>
      <c r="K34" s="173">
        <v>0</v>
      </c>
      <c r="L34" s="173">
        <v>0</v>
      </c>
      <c r="M34" s="173">
        <v>350.6</v>
      </c>
      <c r="N34" s="173">
        <v>0</v>
      </c>
      <c r="O34" s="173">
        <v>0</v>
      </c>
      <c r="P34" s="173">
        <v>0</v>
      </c>
      <c r="Q34" s="173">
        <v>0</v>
      </c>
      <c r="R34" s="173">
        <v>0</v>
      </c>
      <c r="S34" s="173">
        <v>0</v>
      </c>
      <c r="T34" s="173">
        <v>0</v>
      </c>
      <c r="U34" s="173">
        <v>0</v>
      </c>
      <c r="V34" s="173">
        <v>0</v>
      </c>
      <c r="W34" s="173">
        <v>0</v>
      </c>
      <c r="X34" s="106"/>
    </row>
    <row r="35" spans="1:25" ht="207" customHeight="1">
      <c r="A35" s="137"/>
      <c r="B35" s="113"/>
      <c r="C35" s="173" t="s">
        <v>331</v>
      </c>
      <c r="D35" s="173"/>
      <c r="E35" s="173">
        <v>0</v>
      </c>
      <c r="F35" s="173">
        <v>0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73">
        <v>0</v>
      </c>
      <c r="M35" s="173">
        <v>0</v>
      </c>
      <c r="N35" s="173">
        <v>0</v>
      </c>
      <c r="O35" s="173">
        <v>734</v>
      </c>
      <c r="P35" s="173">
        <v>0</v>
      </c>
      <c r="Q35" s="173">
        <v>0</v>
      </c>
      <c r="R35" s="173">
        <v>0</v>
      </c>
      <c r="S35" s="173">
        <v>0</v>
      </c>
      <c r="T35" s="173">
        <v>0</v>
      </c>
      <c r="U35" s="173">
        <v>0</v>
      </c>
      <c r="V35" s="173">
        <v>0</v>
      </c>
      <c r="W35" s="173">
        <v>0</v>
      </c>
      <c r="X35" s="106"/>
    </row>
    <row r="36" spans="1:25" ht="207" customHeight="1">
      <c r="A36" s="137"/>
      <c r="B36" s="113"/>
      <c r="C36" s="173" t="s">
        <v>332</v>
      </c>
      <c r="D36" s="173" t="s">
        <v>313</v>
      </c>
      <c r="E36" s="173">
        <v>863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3">
        <v>0</v>
      </c>
      <c r="M36" s="173">
        <v>0</v>
      </c>
      <c r="N36" s="173">
        <v>0</v>
      </c>
      <c r="O36" s="173">
        <v>0</v>
      </c>
      <c r="P36" s="173">
        <v>0</v>
      </c>
      <c r="Q36" s="173">
        <v>0</v>
      </c>
      <c r="R36" s="173">
        <v>0</v>
      </c>
      <c r="S36" s="173">
        <v>0</v>
      </c>
      <c r="T36" s="173">
        <v>0</v>
      </c>
      <c r="U36" s="173">
        <v>0</v>
      </c>
      <c r="V36" s="173">
        <v>0</v>
      </c>
      <c r="W36" s="173">
        <v>0</v>
      </c>
      <c r="X36" s="106"/>
    </row>
    <row r="37" spans="1:25" ht="207" customHeight="1">
      <c r="A37" s="137"/>
      <c r="B37" s="113"/>
      <c r="C37" s="173" t="s">
        <v>333</v>
      </c>
      <c r="D37" s="173" t="s">
        <v>313</v>
      </c>
      <c r="E37" s="173">
        <v>874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3">
        <v>0</v>
      </c>
      <c r="M37" s="173">
        <v>0</v>
      </c>
      <c r="N37" s="173">
        <v>0</v>
      </c>
      <c r="O37" s="173">
        <v>0</v>
      </c>
      <c r="P37" s="173">
        <v>0</v>
      </c>
      <c r="Q37" s="173">
        <v>0</v>
      </c>
      <c r="R37" s="173">
        <v>0</v>
      </c>
      <c r="S37" s="173">
        <v>0</v>
      </c>
      <c r="T37" s="173">
        <v>0</v>
      </c>
      <c r="U37" s="173">
        <v>0</v>
      </c>
      <c r="V37" s="173">
        <v>0</v>
      </c>
      <c r="W37" s="173">
        <v>0</v>
      </c>
      <c r="X37" s="106"/>
    </row>
    <row r="38" spans="1:25" ht="207" customHeight="1">
      <c r="A38" s="137"/>
      <c r="B38" s="113"/>
      <c r="C38" s="173" t="s">
        <v>334</v>
      </c>
      <c r="D38" s="173" t="s">
        <v>343</v>
      </c>
      <c r="E38" s="173">
        <v>679.8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3">
        <v>0</v>
      </c>
      <c r="M38" s="173">
        <v>0</v>
      </c>
      <c r="N38" s="173">
        <v>0</v>
      </c>
      <c r="O38" s="173">
        <v>0</v>
      </c>
      <c r="P38" s="173">
        <v>0</v>
      </c>
      <c r="Q38" s="173">
        <v>0</v>
      </c>
      <c r="R38" s="173">
        <v>0</v>
      </c>
      <c r="S38" s="173">
        <v>0</v>
      </c>
      <c r="T38" s="173">
        <v>0</v>
      </c>
      <c r="U38" s="173">
        <v>0</v>
      </c>
      <c r="V38" s="173">
        <v>0</v>
      </c>
      <c r="W38" s="173">
        <v>0</v>
      </c>
      <c r="X38" s="106"/>
    </row>
    <row r="39" spans="1:25" ht="207" customHeight="1">
      <c r="A39" s="137"/>
      <c r="B39" s="113"/>
      <c r="C39" s="173" t="s">
        <v>335</v>
      </c>
      <c r="D39" s="173" t="s">
        <v>313</v>
      </c>
      <c r="E39" s="173">
        <v>684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3">
        <v>0</v>
      </c>
      <c r="M39" s="173">
        <v>0</v>
      </c>
      <c r="N39" s="173">
        <v>0</v>
      </c>
      <c r="O39" s="173">
        <v>0</v>
      </c>
      <c r="P39" s="173">
        <v>0</v>
      </c>
      <c r="Q39" s="173">
        <v>0</v>
      </c>
      <c r="R39" s="173">
        <v>0</v>
      </c>
      <c r="S39" s="173">
        <v>0</v>
      </c>
      <c r="T39" s="173">
        <v>0</v>
      </c>
      <c r="U39" s="173">
        <v>0</v>
      </c>
      <c r="V39" s="173">
        <v>0</v>
      </c>
      <c r="W39" s="173">
        <v>0</v>
      </c>
      <c r="X39" s="106"/>
    </row>
    <row r="40" spans="1:25" ht="207" customHeight="1">
      <c r="A40" s="137"/>
      <c r="B40" s="113"/>
      <c r="C40" s="173" t="s">
        <v>336</v>
      </c>
      <c r="D40" s="173" t="s">
        <v>313</v>
      </c>
      <c r="E40" s="173">
        <v>710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3">
        <v>0</v>
      </c>
      <c r="M40" s="173">
        <v>0</v>
      </c>
      <c r="N40" s="173">
        <v>0</v>
      </c>
      <c r="O40" s="173">
        <v>0</v>
      </c>
      <c r="P40" s="173">
        <v>0</v>
      </c>
      <c r="Q40" s="173">
        <v>0</v>
      </c>
      <c r="R40" s="173">
        <v>0</v>
      </c>
      <c r="S40" s="173">
        <v>0</v>
      </c>
      <c r="T40" s="173">
        <v>0</v>
      </c>
      <c r="U40" s="173">
        <v>0</v>
      </c>
      <c r="V40" s="173">
        <v>0</v>
      </c>
      <c r="W40" s="173">
        <v>0</v>
      </c>
      <c r="X40" s="106"/>
    </row>
    <row r="41" spans="1:25" ht="207" customHeight="1">
      <c r="A41" s="137"/>
      <c r="B41" s="113"/>
      <c r="C41" s="173" t="s">
        <v>337</v>
      </c>
      <c r="D41" s="173" t="s">
        <v>343</v>
      </c>
      <c r="E41" s="173">
        <v>715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3">
        <v>0</v>
      </c>
      <c r="L41" s="173">
        <v>0</v>
      </c>
      <c r="M41" s="173">
        <v>0</v>
      </c>
      <c r="N41" s="173">
        <v>0</v>
      </c>
      <c r="O41" s="173">
        <v>0</v>
      </c>
      <c r="P41" s="173">
        <v>0</v>
      </c>
      <c r="Q41" s="173">
        <v>0</v>
      </c>
      <c r="R41" s="173">
        <v>0</v>
      </c>
      <c r="S41" s="173">
        <v>0</v>
      </c>
      <c r="T41" s="173">
        <v>0</v>
      </c>
      <c r="U41" s="173">
        <v>0</v>
      </c>
      <c r="V41" s="173">
        <v>0</v>
      </c>
      <c r="W41" s="173">
        <v>0</v>
      </c>
      <c r="X41" s="106"/>
    </row>
    <row r="42" spans="1:25" ht="207" customHeight="1">
      <c r="A42" s="137"/>
      <c r="B42" s="113"/>
      <c r="C42" s="173" t="s">
        <v>338</v>
      </c>
      <c r="D42" s="173"/>
      <c r="E42" s="173"/>
      <c r="F42" s="173">
        <v>0</v>
      </c>
      <c r="G42" s="173">
        <v>0</v>
      </c>
      <c r="H42" s="173">
        <v>0</v>
      </c>
      <c r="I42" s="173">
        <v>0</v>
      </c>
      <c r="J42" s="173">
        <v>0</v>
      </c>
      <c r="K42" s="173">
        <v>0</v>
      </c>
      <c r="L42" s="173">
        <v>0</v>
      </c>
      <c r="M42" s="173">
        <v>0</v>
      </c>
      <c r="N42" s="173">
        <v>0</v>
      </c>
      <c r="O42" s="173">
        <v>668</v>
      </c>
      <c r="P42" s="173">
        <v>0</v>
      </c>
      <c r="Q42" s="173">
        <v>0</v>
      </c>
      <c r="R42" s="173">
        <v>0</v>
      </c>
      <c r="S42" s="173">
        <v>0</v>
      </c>
      <c r="T42" s="173">
        <v>0</v>
      </c>
      <c r="U42" s="173">
        <v>0</v>
      </c>
      <c r="V42" s="173">
        <v>0</v>
      </c>
      <c r="W42" s="173">
        <v>0</v>
      </c>
      <c r="X42" s="106"/>
    </row>
    <row r="43" spans="1:25" ht="207" customHeight="1">
      <c r="A43" s="137"/>
      <c r="B43" s="113"/>
      <c r="C43" s="173" t="s">
        <v>339</v>
      </c>
      <c r="D43" s="173"/>
      <c r="E43" s="173"/>
      <c r="F43" s="173">
        <v>0</v>
      </c>
      <c r="G43" s="173">
        <v>0</v>
      </c>
      <c r="H43" s="173">
        <v>0</v>
      </c>
      <c r="I43" s="173">
        <v>0</v>
      </c>
      <c r="J43" s="173">
        <v>0</v>
      </c>
      <c r="K43" s="173">
        <v>0</v>
      </c>
      <c r="L43" s="173">
        <v>0</v>
      </c>
      <c r="M43" s="173">
        <v>0</v>
      </c>
      <c r="N43" s="173">
        <v>0</v>
      </c>
      <c r="O43" s="173">
        <v>668</v>
      </c>
      <c r="P43" s="173">
        <v>0</v>
      </c>
      <c r="Q43" s="173">
        <v>0</v>
      </c>
      <c r="R43" s="173">
        <v>0</v>
      </c>
      <c r="S43" s="173">
        <v>0</v>
      </c>
      <c r="T43" s="173">
        <v>0</v>
      </c>
      <c r="U43" s="173">
        <v>0</v>
      </c>
      <c r="V43" s="173">
        <v>0</v>
      </c>
      <c r="W43" s="173">
        <v>0</v>
      </c>
      <c r="X43" s="106"/>
    </row>
    <row r="44" spans="1:25" ht="207" customHeight="1">
      <c r="A44" s="135"/>
      <c r="B44" s="135"/>
      <c r="C44" s="135" t="s">
        <v>340</v>
      </c>
      <c r="D44" s="135" t="s">
        <v>343</v>
      </c>
      <c r="E44" s="135">
        <v>402</v>
      </c>
      <c r="F44" s="173">
        <v>0</v>
      </c>
      <c r="G44" s="173">
        <v>0</v>
      </c>
      <c r="H44" s="173">
        <v>0</v>
      </c>
      <c r="I44" s="173">
        <v>0</v>
      </c>
      <c r="J44" s="173">
        <v>0</v>
      </c>
      <c r="K44" s="173">
        <v>0</v>
      </c>
      <c r="L44" s="173">
        <v>0</v>
      </c>
      <c r="M44" s="173">
        <v>0</v>
      </c>
      <c r="N44" s="173">
        <v>0</v>
      </c>
      <c r="O44" s="173">
        <v>0</v>
      </c>
      <c r="P44" s="173">
        <v>0</v>
      </c>
      <c r="Q44" s="173">
        <v>0</v>
      </c>
      <c r="R44" s="173">
        <v>0</v>
      </c>
      <c r="S44" s="173">
        <v>0</v>
      </c>
      <c r="T44" s="173">
        <v>0</v>
      </c>
      <c r="U44" s="173">
        <v>0</v>
      </c>
      <c r="V44" s="173">
        <v>0</v>
      </c>
      <c r="W44" s="173">
        <v>0</v>
      </c>
      <c r="X44" s="106"/>
    </row>
    <row r="45" spans="1:25" ht="147.75" customHeight="1">
      <c r="A45" s="135"/>
      <c r="B45" s="135"/>
      <c r="C45" s="135" t="s">
        <v>341</v>
      </c>
      <c r="D45" s="135" t="s">
        <v>343</v>
      </c>
      <c r="E45" s="135">
        <v>715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06"/>
      <c r="Y45" s="106"/>
    </row>
    <row r="46" spans="1:25" ht="139.5" customHeight="1">
      <c r="A46" s="274" t="s">
        <v>342</v>
      </c>
      <c r="B46" s="274"/>
      <c r="C46" s="274"/>
      <c r="D46" s="135"/>
      <c r="E46" s="175">
        <f t="shared" ref="E46:W46" si="1">SUM(E31:E45)</f>
        <v>9397.5</v>
      </c>
      <c r="F46" s="175">
        <f t="shared" si="1"/>
        <v>0</v>
      </c>
      <c r="G46" s="175">
        <f t="shared" si="1"/>
        <v>0</v>
      </c>
      <c r="H46" s="175">
        <f t="shared" si="1"/>
        <v>0</v>
      </c>
      <c r="I46" s="175">
        <f t="shared" si="1"/>
        <v>0</v>
      </c>
      <c r="J46" s="175">
        <f t="shared" si="1"/>
        <v>1552.5</v>
      </c>
      <c r="K46" s="175">
        <f t="shared" si="1"/>
        <v>0</v>
      </c>
      <c r="L46" s="175">
        <f t="shared" si="1"/>
        <v>0</v>
      </c>
      <c r="M46" s="175">
        <f t="shared" si="1"/>
        <v>350.6</v>
      </c>
      <c r="N46" s="175">
        <f t="shared" si="1"/>
        <v>0</v>
      </c>
      <c r="O46" s="197">
        <f t="shared" si="1"/>
        <v>2070</v>
      </c>
      <c r="P46" s="197">
        <f t="shared" si="1"/>
        <v>0</v>
      </c>
      <c r="Q46" s="197">
        <f t="shared" si="1"/>
        <v>0</v>
      </c>
      <c r="R46" s="197">
        <f t="shared" si="1"/>
        <v>0</v>
      </c>
      <c r="S46" s="197">
        <f t="shared" si="1"/>
        <v>0</v>
      </c>
      <c r="T46" s="175">
        <f t="shared" si="1"/>
        <v>0</v>
      </c>
      <c r="U46" s="175">
        <f t="shared" si="1"/>
        <v>0</v>
      </c>
      <c r="V46" s="197">
        <f t="shared" si="1"/>
        <v>0</v>
      </c>
      <c r="W46" s="197">
        <f t="shared" si="1"/>
        <v>0</v>
      </c>
      <c r="X46" s="106"/>
      <c r="Y46" s="106"/>
    </row>
    <row r="47" spans="1:25" ht="139.5" customHeight="1">
      <c r="A47" s="171"/>
      <c r="B47" s="171"/>
      <c r="C47" s="171"/>
      <c r="D47" s="168"/>
      <c r="E47" s="190"/>
      <c r="F47" s="190"/>
      <c r="G47" s="190"/>
      <c r="H47" s="190"/>
      <c r="I47" s="190"/>
      <c r="J47" s="190"/>
      <c r="K47" s="191"/>
      <c r="L47" s="191"/>
      <c r="M47" s="191"/>
      <c r="N47" s="192"/>
      <c r="O47" s="193"/>
      <c r="P47" s="193"/>
      <c r="Q47" s="193"/>
      <c r="R47" s="193"/>
      <c r="S47" s="193"/>
      <c r="T47" s="194"/>
      <c r="U47" s="192"/>
      <c r="V47" s="193"/>
      <c r="W47" s="193"/>
      <c r="X47" s="106"/>
      <c r="Y47" s="106"/>
    </row>
    <row r="48" spans="1:25" ht="139.5" customHeight="1">
      <c r="A48" s="171"/>
      <c r="B48" s="171"/>
      <c r="C48" s="171"/>
      <c r="D48" s="168"/>
      <c r="E48" s="190"/>
      <c r="F48" s="190"/>
      <c r="G48" s="190"/>
      <c r="H48" s="190"/>
      <c r="I48" s="190"/>
      <c r="J48" s="190"/>
      <c r="K48" s="191"/>
      <c r="L48" s="191"/>
      <c r="M48" s="191"/>
      <c r="N48" s="192"/>
      <c r="O48" s="193"/>
      <c r="P48" s="193"/>
      <c r="Q48" s="193"/>
      <c r="R48" s="193"/>
      <c r="S48" s="193"/>
      <c r="T48" s="194"/>
      <c r="U48" s="192"/>
      <c r="V48" s="193"/>
      <c r="W48" s="193"/>
      <c r="X48" s="106"/>
      <c r="Y48" s="106"/>
    </row>
    <row r="49" spans="1:24" ht="156" customHeight="1">
      <c r="A49" s="286" t="s">
        <v>324</v>
      </c>
      <c r="B49" s="287"/>
      <c r="C49" s="287"/>
      <c r="D49" s="288"/>
      <c r="E49" s="184"/>
      <c r="F49" s="184"/>
      <c r="G49" s="184"/>
      <c r="H49" s="184"/>
      <c r="I49" s="184"/>
      <c r="J49" s="184"/>
      <c r="K49" s="184"/>
      <c r="L49" s="195"/>
      <c r="M49" s="195"/>
      <c r="N49" s="195"/>
      <c r="O49" s="195"/>
      <c r="P49" s="195"/>
      <c r="Q49" s="284" t="s">
        <v>314</v>
      </c>
      <c r="R49" s="284"/>
      <c r="S49" s="284"/>
      <c r="T49" s="284"/>
      <c r="U49" s="284"/>
      <c r="V49" s="284"/>
      <c r="W49" s="185"/>
      <c r="X49" s="186"/>
    </row>
    <row r="50" spans="1:24" ht="243" customHeight="1">
      <c r="A50" s="187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8"/>
      <c r="N50" s="188"/>
      <c r="O50" s="189"/>
      <c r="P50" s="182"/>
      <c r="Q50" s="196"/>
      <c r="R50" s="196"/>
      <c r="S50" s="196"/>
      <c r="T50" s="196"/>
      <c r="U50" s="196"/>
      <c r="V50" s="186"/>
      <c r="W50" s="186"/>
      <c r="X50" s="186"/>
    </row>
    <row r="51" spans="1:24" ht="49.5" customHeight="1">
      <c r="A51" s="115"/>
      <c r="B51" s="115"/>
      <c r="C51" s="115"/>
      <c r="D51" s="115"/>
      <c r="E51" s="115"/>
      <c r="F51" s="115"/>
      <c r="G51" s="115"/>
      <c r="H51" s="115"/>
      <c r="I51" s="115"/>
      <c r="K51" s="115"/>
      <c r="L51" s="115"/>
      <c r="M51" s="115"/>
      <c r="N51" s="115"/>
      <c r="O51" s="115"/>
      <c r="P51" s="115"/>
      <c r="Q51" s="115"/>
      <c r="R51" s="115"/>
      <c r="T51" s="114"/>
    </row>
    <row r="52" spans="1:24">
      <c r="J52" s="115"/>
      <c r="K52" s="115"/>
      <c r="L52" s="115"/>
      <c r="M52" s="115"/>
      <c r="N52" s="115"/>
      <c r="O52" s="115"/>
      <c r="P52" s="115"/>
      <c r="Q52" s="115"/>
      <c r="R52" s="115"/>
      <c r="T52" s="114"/>
    </row>
    <row r="53" spans="1:24">
      <c r="A53" s="285" t="s">
        <v>164</v>
      </c>
      <c r="B53" s="285"/>
      <c r="C53" s="285"/>
      <c r="D53" s="115"/>
      <c r="E53" s="115"/>
      <c r="F53" s="115"/>
      <c r="G53" s="115"/>
      <c r="H53" s="115"/>
      <c r="I53" s="115"/>
      <c r="J53" s="115"/>
      <c r="T53" s="116"/>
    </row>
    <row r="54" spans="1:24" ht="20.25" customHeight="1">
      <c r="A54" s="285"/>
      <c r="B54" s="285"/>
      <c r="C54" s="285"/>
      <c r="D54" s="115"/>
      <c r="E54" s="115"/>
      <c r="F54" s="115"/>
      <c r="G54" s="115"/>
      <c r="H54" s="115"/>
      <c r="I54" s="115"/>
      <c r="T54" s="114"/>
    </row>
  </sheetData>
  <mergeCells count="43">
    <mergeCell ref="O1:W1"/>
    <mergeCell ref="O10:W10"/>
    <mergeCell ref="T19:T21"/>
    <mergeCell ref="Q18:R18"/>
    <mergeCell ref="A15:V15"/>
    <mergeCell ref="D18:E19"/>
    <mergeCell ref="D16:W17"/>
    <mergeCell ref="O9:W9"/>
    <mergeCell ref="V19:V21"/>
    <mergeCell ref="N18:N21"/>
    <mergeCell ref="A11:V11"/>
    <mergeCell ref="B16:B21"/>
    <mergeCell ref="S19:S21"/>
    <mergeCell ref="A13:W13"/>
    <mergeCell ref="A12:W12"/>
    <mergeCell ref="F18:G19"/>
    <mergeCell ref="Q49:V49"/>
    <mergeCell ref="A53:C54"/>
    <mergeCell ref="A46:C46"/>
    <mergeCell ref="A49:D49"/>
    <mergeCell ref="X19:X21"/>
    <mergeCell ref="W19:W21"/>
    <mergeCell ref="J18:J21"/>
    <mergeCell ref="M18:M21"/>
    <mergeCell ref="U19:U21"/>
    <mergeCell ref="S18:W18"/>
    <mergeCell ref="L18:L21"/>
    <mergeCell ref="A24:B24"/>
    <mergeCell ref="K18:K21"/>
    <mergeCell ref="C16:C21"/>
    <mergeCell ref="I18:I21"/>
    <mergeCell ref="H18:H21"/>
    <mergeCell ref="A30:B30"/>
    <mergeCell ref="Q3:U3"/>
    <mergeCell ref="Q5:W5"/>
    <mergeCell ref="Q6:V6"/>
    <mergeCell ref="Q7:V7"/>
    <mergeCell ref="Q4:W4"/>
    <mergeCell ref="A14:W14"/>
    <mergeCell ref="P18:P21"/>
    <mergeCell ref="O18:O21"/>
    <mergeCell ref="A16:A21"/>
    <mergeCell ref="A23:B23"/>
  </mergeCells>
  <phoneticPr fontId="4" type="noConversion"/>
  <printOptions horizontalCentered="1"/>
  <pageMargins left="0.78740157480314965" right="0.39370078740157483" top="1.1811023622047245" bottom="0.78740157480314965" header="0.31496062992125984" footer="0.31496062992125984"/>
  <pageSetup paperSize="9" scale="22" orientation="landscape" useFirstPageNumber="1" r:id="rId1"/>
  <headerFooter differentFirst="1">
    <oddHeader>&amp;C&amp;P</oddHeader>
  </headerFooter>
  <ignoredErrors>
    <ignoredError sqref="E46:W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H53"/>
  <sheetViews>
    <sheetView zoomScale="25" zoomScaleNormal="25" zoomScaleSheetLayoutView="30" zoomScalePageLayoutView="30" workbookViewId="0">
      <selection activeCell="O8" sqref="O8"/>
    </sheetView>
  </sheetViews>
  <sheetFormatPr defaultRowHeight="37.5"/>
  <cols>
    <col min="1" max="1" width="10.42578125" style="102" customWidth="1"/>
    <col min="2" max="2" width="33.140625" style="102" customWidth="1"/>
    <col min="3" max="3" width="44.7109375" style="102" customWidth="1"/>
    <col min="4" max="4" width="20.28515625" style="102" customWidth="1"/>
    <col min="5" max="5" width="18.140625" style="102" customWidth="1"/>
    <col min="6" max="6" width="13.42578125" style="102" customWidth="1"/>
    <col min="7" max="7" width="12.85546875" style="102" customWidth="1"/>
    <col min="8" max="8" width="12.42578125" style="102" customWidth="1"/>
    <col min="9" max="9" width="26.5703125" style="102" customWidth="1"/>
    <col min="10" max="10" width="24.28515625" style="102" customWidth="1"/>
    <col min="11" max="11" width="40.5703125" style="102" customWidth="1"/>
    <col min="12" max="12" width="36.140625" style="102" customWidth="1"/>
    <col min="13" max="13" width="30.5703125" style="102" customWidth="1"/>
    <col min="14" max="14" width="18" style="102" customWidth="1"/>
    <col min="15" max="15" width="39.5703125" style="102" customWidth="1"/>
    <col min="16" max="16" width="35.7109375" style="76" customWidth="1"/>
    <col min="17" max="17" width="26.85546875" style="76" customWidth="1"/>
    <col min="18" max="18" width="20.5703125" style="76" customWidth="1"/>
    <col min="19" max="19" width="21" style="76" customWidth="1"/>
    <col min="20" max="20" width="25.42578125" style="76" customWidth="1"/>
    <col min="21" max="21" width="35.5703125" style="76" customWidth="1"/>
    <col min="22" max="22" width="41.42578125" style="76" customWidth="1"/>
    <col min="23" max="23" width="23.28515625" style="76" customWidth="1"/>
    <col min="24" max="24" width="1" style="76" customWidth="1"/>
    <col min="25" max="60" width="9.140625" style="76"/>
    <col min="61" max="16384" width="9.140625" style="102"/>
  </cols>
  <sheetData>
    <row r="1" spans="1:60" s="2" customFormat="1" ht="51" customHeight="1">
      <c r="A1" s="6"/>
      <c r="B1" s="7"/>
      <c r="C1" s="8"/>
      <c r="D1" s="9"/>
      <c r="E1" s="9"/>
      <c r="F1" s="9"/>
      <c r="G1" s="8"/>
      <c r="H1" s="10"/>
      <c r="M1" s="71"/>
      <c r="N1" s="71"/>
      <c r="T1" s="343" t="s">
        <v>234</v>
      </c>
      <c r="U1" s="343"/>
      <c r="V1" s="343"/>
      <c r="W1" s="343"/>
      <c r="X1" s="343"/>
    </row>
    <row r="2" spans="1:60" s="147" customFormat="1" ht="51" customHeight="1">
      <c r="A2" s="6"/>
      <c r="B2" s="7"/>
      <c r="C2" s="8"/>
      <c r="D2" s="9"/>
      <c r="E2" s="9"/>
      <c r="F2" s="9"/>
      <c r="G2" s="8"/>
      <c r="H2" s="10"/>
      <c r="M2" s="71"/>
      <c r="N2" s="71"/>
      <c r="T2" s="141"/>
      <c r="U2" s="141"/>
      <c r="V2" s="141"/>
      <c r="W2" s="141"/>
      <c r="X2" s="141"/>
    </row>
    <row r="3" spans="1:60" s="2" customFormat="1" ht="57" customHeight="1">
      <c r="A3" s="11"/>
      <c r="D3" s="4"/>
      <c r="E3" s="12"/>
      <c r="F3" s="12"/>
      <c r="G3" s="12"/>
      <c r="H3" s="12"/>
      <c r="M3" s="70"/>
      <c r="N3" s="70"/>
      <c r="T3" s="275" t="s">
        <v>376</v>
      </c>
      <c r="U3" s="275"/>
      <c r="V3" s="275"/>
      <c r="W3" s="275"/>
      <c r="X3" s="275"/>
    </row>
    <row r="4" spans="1:60" s="147" customFormat="1" ht="57" customHeight="1">
      <c r="A4" s="143"/>
      <c r="D4" s="160"/>
      <c r="E4" s="12"/>
      <c r="F4" s="12"/>
      <c r="G4" s="12"/>
      <c r="H4" s="12"/>
      <c r="M4" s="70"/>
      <c r="N4" s="70"/>
      <c r="S4" s="183"/>
      <c r="T4" s="275" t="s">
        <v>353</v>
      </c>
      <c r="U4" s="275"/>
      <c r="V4" s="275"/>
      <c r="W4" s="275"/>
      <c r="X4" s="142"/>
    </row>
    <row r="5" spans="1:60" s="147" customFormat="1" ht="57" customHeight="1">
      <c r="A5" s="143"/>
      <c r="D5" s="160"/>
      <c r="E5" s="12"/>
      <c r="F5" s="12"/>
      <c r="G5" s="12"/>
      <c r="H5" s="12"/>
      <c r="M5" s="70"/>
      <c r="N5" s="70"/>
      <c r="S5" s="183"/>
      <c r="T5" s="275" t="s">
        <v>354</v>
      </c>
      <c r="U5" s="275"/>
      <c r="V5" s="275"/>
      <c r="W5" s="275"/>
      <c r="X5" s="138"/>
    </row>
    <row r="6" spans="1:60" s="147" customFormat="1" ht="57" customHeight="1">
      <c r="A6" s="143"/>
      <c r="D6" s="160"/>
      <c r="E6" s="12"/>
      <c r="F6" s="12"/>
      <c r="G6" s="12"/>
      <c r="H6" s="12"/>
      <c r="M6" s="70"/>
      <c r="N6" s="70"/>
      <c r="S6" s="183"/>
      <c r="T6" s="275" t="s">
        <v>355</v>
      </c>
      <c r="U6" s="275"/>
      <c r="V6" s="275"/>
      <c r="W6" s="275"/>
      <c r="X6" s="138"/>
    </row>
    <row r="7" spans="1:60" s="147" customFormat="1" ht="57" customHeight="1">
      <c r="A7" s="143"/>
      <c r="D7" s="160"/>
      <c r="E7" s="12"/>
      <c r="F7" s="12"/>
      <c r="G7" s="12"/>
      <c r="H7" s="12"/>
      <c r="M7" s="70"/>
      <c r="N7" s="70"/>
      <c r="S7" s="183"/>
      <c r="T7" s="275" t="s">
        <v>373</v>
      </c>
      <c r="U7" s="275"/>
      <c r="V7" s="275"/>
      <c r="W7" s="275"/>
      <c r="X7" s="138"/>
    </row>
    <row r="8" spans="1:60" s="147" customFormat="1" ht="57" customHeight="1">
      <c r="A8" s="143"/>
      <c r="D8" s="160"/>
      <c r="E8" s="12"/>
      <c r="F8" s="12"/>
      <c r="G8" s="12"/>
      <c r="H8" s="12"/>
      <c r="M8" s="70"/>
      <c r="N8" s="70"/>
      <c r="S8" s="88"/>
      <c r="T8" s="138"/>
      <c r="U8" s="138"/>
      <c r="V8" s="138"/>
      <c r="W8" s="138"/>
      <c r="X8" s="138"/>
    </row>
    <row r="9" spans="1:60" s="2" customFormat="1" ht="46.5" customHeight="1">
      <c r="A9" s="344" t="s">
        <v>208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87"/>
    </row>
    <row r="10" spans="1:60" s="90" customFormat="1" ht="42.75" customHeight="1">
      <c r="A10" s="339" t="s">
        <v>301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</row>
    <row r="11" spans="1:60" s="90" customFormat="1" ht="47.25" customHeight="1">
      <c r="A11" s="320" t="s">
        <v>302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</row>
    <row r="12" spans="1:60" s="86" customFormat="1" ht="52.5" customHeight="1">
      <c r="A12" s="91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318" t="s">
        <v>236</v>
      </c>
      <c r="M12" s="319"/>
      <c r="N12" s="319"/>
      <c r="O12" s="319"/>
      <c r="P12" s="319"/>
      <c r="Q12" s="319"/>
      <c r="R12" s="319"/>
      <c r="S12" s="92"/>
      <c r="T12" s="92"/>
      <c r="U12" s="92"/>
      <c r="V12" s="92"/>
      <c r="W12" s="92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</row>
    <row r="13" spans="1:60" s="86" customFormat="1" ht="135" customHeight="1">
      <c r="A13" s="339" t="s">
        <v>357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40"/>
      <c r="S13" s="340"/>
      <c r="T13" s="340"/>
      <c r="U13" s="340"/>
      <c r="V13" s="340"/>
      <c r="W13" s="340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</row>
    <row r="14" spans="1:60" s="86" customFormat="1" ht="33" customHeight="1">
      <c r="A14" s="347" t="s">
        <v>233</v>
      </c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8"/>
      <c r="S14" s="348"/>
      <c r="T14" s="348"/>
      <c r="U14" s="348"/>
      <c r="V14" s="348"/>
      <c r="W14" s="34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</row>
    <row r="15" spans="1:60" s="86" customFormat="1" ht="42" customHeight="1">
      <c r="A15" s="93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</row>
    <row r="16" spans="1:60" s="86" customFormat="1" ht="112.5" customHeight="1">
      <c r="A16" s="324" t="s">
        <v>209</v>
      </c>
      <c r="B16" s="324" t="s">
        <v>210</v>
      </c>
      <c r="C16" s="324" t="s">
        <v>211</v>
      </c>
      <c r="D16" s="324" t="s">
        <v>212</v>
      </c>
      <c r="E16" s="324"/>
      <c r="F16" s="324" t="s">
        <v>213</v>
      </c>
      <c r="G16" s="324"/>
      <c r="H16" s="324"/>
      <c r="I16" s="316" t="s">
        <v>214</v>
      </c>
      <c r="J16" s="324" t="s">
        <v>215</v>
      </c>
      <c r="K16" s="324" t="s">
        <v>216</v>
      </c>
      <c r="L16" s="324"/>
      <c r="M16" s="324" t="s">
        <v>217</v>
      </c>
      <c r="N16" s="316" t="s">
        <v>218</v>
      </c>
      <c r="O16" s="324" t="s">
        <v>219</v>
      </c>
      <c r="P16" s="324" t="s">
        <v>206</v>
      </c>
      <c r="Q16" s="324"/>
      <c r="R16" s="324"/>
      <c r="S16" s="324"/>
      <c r="T16" s="324"/>
      <c r="U16" s="324"/>
      <c r="V16" s="324"/>
      <c r="W16" s="324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</row>
    <row r="17" spans="1:60" s="86" customFormat="1" ht="51.75" customHeight="1">
      <c r="A17" s="324"/>
      <c r="B17" s="338"/>
      <c r="C17" s="324"/>
      <c r="D17" s="316" t="s">
        <v>220</v>
      </c>
      <c r="E17" s="316" t="s">
        <v>221</v>
      </c>
      <c r="F17" s="316" t="s">
        <v>165</v>
      </c>
      <c r="G17" s="316" t="s">
        <v>222</v>
      </c>
      <c r="H17" s="316" t="s">
        <v>171</v>
      </c>
      <c r="I17" s="317"/>
      <c r="J17" s="324"/>
      <c r="K17" s="324" t="s">
        <v>223</v>
      </c>
      <c r="L17" s="324" t="s">
        <v>224</v>
      </c>
      <c r="M17" s="338"/>
      <c r="N17" s="341"/>
      <c r="O17" s="338"/>
      <c r="P17" s="324" t="s">
        <v>225</v>
      </c>
      <c r="Q17" s="324" t="s">
        <v>206</v>
      </c>
      <c r="R17" s="324"/>
      <c r="S17" s="324"/>
      <c r="T17" s="324" t="s">
        <v>235</v>
      </c>
      <c r="U17" s="324" t="s">
        <v>226</v>
      </c>
      <c r="V17" s="324" t="s">
        <v>227</v>
      </c>
      <c r="W17" s="324" t="s">
        <v>228</v>
      </c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</row>
    <row r="18" spans="1:60" s="86" customFormat="1" ht="186" customHeight="1">
      <c r="A18" s="324"/>
      <c r="B18" s="338"/>
      <c r="C18" s="324"/>
      <c r="D18" s="341"/>
      <c r="E18" s="316"/>
      <c r="F18" s="341"/>
      <c r="G18" s="341"/>
      <c r="H18" s="341"/>
      <c r="I18" s="317"/>
      <c r="J18" s="324"/>
      <c r="K18" s="324"/>
      <c r="L18" s="342"/>
      <c r="M18" s="338"/>
      <c r="N18" s="341"/>
      <c r="O18" s="338"/>
      <c r="P18" s="342"/>
      <c r="Q18" s="324" t="s">
        <v>229</v>
      </c>
      <c r="R18" s="324" t="s">
        <v>230</v>
      </c>
      <c r="S18" s="324" t="s">
        <v>231</v>
      </c>
      <c r="T18" s="324"/>
      <c r="U18" s="324"/>
      <c r="V18" s="324"/>
      <c r="W18" s="324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</row>
    <row r="19" spans="1:60" s="86" customFormat="1" ht="409.6" customHeight="1">
      <c r="A19" s="324"/>
      <c r="B19" s="338"/>
      <c r="C19" s="324"/>
      <c r="D19" s="341"/>
      <c r="E19" s="316"/>
      <c r="F19" s="341"/>
      <c r="G19" s="341"/>
      <c r="H19" s="341"/>
      <c r="I19" s="317"/>
      <c r="J19" s="324"/>
      <c r="K19" s="324"/>
      <c r="L19" s="342"/>
      <c r="M19" s="338"/>
      <c r="N19" s="341"/>
      <c r="O19" s="338"/>
      <c r="P19" s="342"/>
      <c r="Q19" s="342"/>
      <c r="R19" s="342"/>
      <c r="S19" s="324"/>
      <c r="T19" s="324"/>
      <c r="U19" s="324"/>
      <c r="V19" s="324"/>
      <c r="W19" s="324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</row>
    <row r="20" spans="1:60" s="86" customFormat="1" ht="45" customHeight="1">
      <c r="A20" s="139">
        <v>1</v>
      </c>
      <c r="B20" s="139">
        <v>2</v>
      </c>
      <c r="C20" s="139">
        <v>3</v>
      </c>
      <c r="D20" s="139">
        <v>4</v>
      </c>
      <c r="E20" s="139">
        <v>5</v>
      </c>
      <c r="F20" s="139">
        <v>6</v>
      </c>
      <c r="G20" s="139">
        <v>7</v>
      </c>
      <c r="H20" s="139">
        <v>8</v>
      </c>
      <c r="I20" s="139">
        <v>9</v>
      </c>
      <c r="J20" s="139">
        <v>10</v>
      </c>
      <c r="K20" s="139">
        <v>11</v>
      </c>
      <c r="L20" s="139">
        <v>12</v>
      </c>
      <c r="M20" s="139">
        <v>13</v>
      </c>
      <c r="N20" s="139">
        <v>14</v>
      </c>
      <c r="O20" s="139">
        <v>15</v>
      </c>
      <c r="P20" s="139">
        <v>16</v>
      </c>
      <c r="Q20" s="139">
        <v>17</v>
      </c>
      <c r="R20" s="139">
        <v>18</v>
      </c>
      <c r="S20" s="139">
        <v>19</v>
      </c>
      <c r="T20" s="139">
        <v>20</v>
      </c>
      <c r="U20" s="139">
        <v>21</v>
      </c>
      <c r="V20" s="139">
        <v>22</v>
      </c>
      <c r="W20" s="139">
        <v>23</v>
      </c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</row>
    <row r="21" spans="1:60" s="86" customFormat="1" ht="328.5" customHeight="1">
      <c r="A21" s="324" t="s">
        <v>303</v>
      </c>
      <c r="B21" s="324"/>
      <c r="C21" s="163" t="s">
        <v>232</v>
      </c>
      <c r="D21" s="163" t="s">
        <v>232</v>
      </c>
      <c r="E21" s="163" t="s">
        <v>232</v>
      </c>
      <c r="F21" s="163" t="s">
        <v>232</v>
      </c>
      <c r="G21" s="163" t="s">
        <v>232</v>
      </c>
      <c r="H21" s="163"/>
      <c r="I21" s="179">
        <v>34953.5</v>
      </c>
      <c r="J21" s="163"/>
      <c r="K21" s="163" t="s">
        <v>232</v>
      </c>
      <c r="L21" s="163" t="s">
        <v>232</v>
      </c>
      <c r="M21" s="163" t="s">
        <v>232</v>
      </c>
      <c r="N21" s="163"/>
      <c r="O21" s="139">
        <f>O22+O44</f>
        <v>30805529.400000006</v>
      </c>
      <c r="P21" s="139">
        <f>P22+P44</f>
        <v>1691306.23</v>
      </c>
      <c r="Q21" s="140"/>
      <c r="R21" s="139">
        <v>0</v>
      </c>
      <c r="S21" s="139">
        <v>0</v>
      </c>
      <c r="T21" s="140"/>
      <c r="U21" s="139">
        <v>1691306.23</v>
      </c>
      <c r="V21" s="139">
        <f>V22+V44</f>
        <v>29114223.169999998</v>
      </c>
      <c r="W21" s="163" t="s">
        <v>317</v>
      </c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</row>
    <row r="22" spans="1:60" s="86" customFormat="1" ht="177.75" customHeight="1">
      <c r="A22" s="324" t="s">
        <v>304</v>
      </c>
      <c r="B22" s="324"/>
      <c r="C22" s="163" t="s">
        <v>232</v>
      </c>
      <c r="D22" s="163" t="s">
        <v>232</v>
      </c>
      <c r="E22" s="163" t="s">
        <v>232</v>
      </c>
      <c r="F22" s="163" t="s">
        <v>232</v>
      </c>
      <c r="G22" s="163" t="s">
        <v>232</v>
      </c>
      <c r="H22" s="163"/>
      <c r="I22" s="179">
        <v>5288.6</v>
      </c>
      <c r="J22" s="163"/>
      <c r="K22" s="163" t="s">
        <v>232</v>
      </c>
      <c r="L22" s="163" t="s">
        <v>232</v>
      </c>
      <c r="M22" s="164" t="s">
        <v>232</v>
      </c>
      <c r="N22" s="163"/>
      <c r="O22" s="139">
        <v>6116092.75</v>
      </c>
      <c r="P22" s="139">
        <v>262656.68</v>
      </c>
      <c r="Q22" s="140"/>
      <c r="R22" s="139">
        <v>0</v>
      </c>
      <c r="S22" s="139">
        <v>0</v>
      </c>
      <c r="T22" s="140"/>
      <c r="U22" s="139">
        <v>262656.68</v>
      </c>
      <c r="V22" s="139">
        <v>5853436.0700000003</v>
      </c>
      <c r="W22" s="163" t="s">
        <v>317</v>
      </c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</row>
    <row r="23" spans="1:60" s="86" customFormat="1" ht="194.25" customHeight="1">
      <c r="A23" s="139">
        <v>1</v>
      </c>
      <c r="B23" s="139"/>
      <c r="C23" s="177" t="s">
        <v>308</v>
      </c>
      <c r="D23" s="163">
        <v>1977</v>
      </c>
      <c r="E23" s="163"/>
      <c r="F23" s="163">
        <v>3</v>
      </c>
      <c r="G23" s="163">
        <v>2</v>
      </c>
      <c r="H23" s="163">
        <v>18</v>
      </c>
      <c r="I23" s="163">
        <v>1233.3</v>
      </c>
      <c r="J23" s="165"/>
      <c r="K23" s="163" t="s">
        <v>318</v>
      </c>
      <c r="L23" s="163" t="s">
        <v>316</v>
      </c>
      <c r="M23" s="180">
        <v>12.47</v>
      </c>
      <c r="N23" s="179">
        <v>69.83</v>
      </c>
      <c r="O23" s="179">
        <v>1080882.19</v>
      </c>
      <c r="P23" s="179">
        <v>46415.54</v>
      </c>
      <c r="Q23" s="140">
        <v>0</v>
      </c>
      <c r="R23" s="179">
        <v>0</v>
      </c>
      <c r="S23" s="179">
        <v>0</v>
      </c>
      <c r="T23" s="140">
        <v>0</v>
      </c>
      <c r="U23" s="179">
        <v>46415.54</v>
      </c>
      <c r="V23" s="179">
        <v>1034466.65</v>
      </c>
      <c r="W23" s="163"/>
      <c r="X23" s="88">
        <f>SUM(Q23:W23)</f>
        <v>1080882.19</v>
      </c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</row>
    <row r="24" spans="1:60" s="86" customFormat="1" ht="201" customHeight="1">
      <c r="A24" s="139">
        <v>2</v>
      </c>
      <c r="B24" s="139" t="s">
        <v>161</v>
      </c>
      <c r="C24" s="177" t="s">
        <v>309</v>
      </c>
      <c r="D24" s="179">
        <v>1975</v>
      </c>
      <c r="E24" s="163"/>
      <c r="F24" s="179">
        <v>3</v>
      </c>
      <c r="G24" s="179">
        <v>2</v>
      </c>
      <c r="H24" s="179">
        <v>18</v>
      </c>
      <c r="I24" s="179">
        <v>918.3</v>
      </c>
      <c r="J24" s="165"/>
      <c r="K24" s="163" t="s">
        <v>315</v>
      </c>
      <c r="L24" s="163" t="s">
        <v>316</v>
      </c>
      <c r="M24" s="180">
        <v>14.73</v>
      </c>
      <c r="N24" s="179">
        <v>70.290000000000006</v>
      </c>
      <c r="O24" s="179">
        <v>1138110.8500000001</v>
      </c>
      <c r="P24" s="181">
        <v>48878.73</v>
      </c>
      <c r="Q24" s="140">
        <v>0</v>
      </c>
      <c r="R24" s="179">
        <v>0</v>
      </c>
      <c r="S24" s="179">
        <v>0</v>
      </c>
      <c r="T24" s="140">
        <v>0</v>
      </c>
      <c r="U24" s="181">
        <v>48878.73</v>
      </c>
      <c r="V24" s="179">
        <v>1089232.1200000001</v>
      </c>
      <c r="W24" s="163"/>
      <c r="X24" s="88">
        <f>SUM(Q24:W24)</f>
        <v>1138110.8500000001</v>
      </c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</row>
    <row r="25" spans="1:60" s="86" customFormat="1" ht="219" customHeight="1">
      <c r="A25" s="139">
        <v>3</v>
      </c>
      <c r="B25" s="139"/>
      <c r="C25" s="177" t="s">
        <v>310</v>
      </c>
      <c r="D25" s="179">
        <v>1982</v>
      </c>
      <c r="E25" s="163"/>
      <c r="F25" s="179">
        <v>3</v>
      </c>
      <c r="G25" s="179">
        <v>2</v>
      </c>
      <c r="H25" s="179">
        <v>18</v>
      </c>
      <c r="I25" s="179">
        <v>923.6</v>
      </c>
      <c r="J25" s="165"/>
      <c r="K25" s="163" t="s">
        <v>315</v>
      </c>
      <c r="L25" s="163" t="s">
        <v>316</v>
      </c>
      <c r="M25" s="180">
        <v>14.73</v>
      </c>
      <c r="N25" s="179">
        <v>79.64</v>
      </c>
      <c r="O25" s="181">
        <v>1275687.45</v>
      </c>
      <c r="P25" s="179">
        <v>54784.27</v>
      </c>
      <c r="Q25" s="140">
        <v>0</v>
      </c>
      <c r="R25" s="179">
        <v>0</v>
      </c>
      <c r="S25" s="179">
        <v>0</v>
      </c>
      <c r="T25" s="140">
        <v>0</v>
      </c>
      <c r="U25" s="179">
        <v>54784.27</v>
      </c>
      <c r="V25" s="179">
        <v>1220903.18</v>
      </c>
      <c r="W25" s="163"/>
      <c r="X25" s="88">
        <f>SUM(Q25:W25)</f>
        <v>1275687.45</v>
      </c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</row>
    <row r="26" spans="1:60" s="86" customFormat="1" ht="220.5" customHeight="1">
      <c r="A26" s="139">
        <v>4</v>
      </c>
      <c r="B26" s="139"/>
      <c r="C26" s="177" t="s">
        <v>311</v>
      </c>
      <c r="D26" s="179">
        <v>1975</v>
      </c>
      <c r="E26" s="163"/>
      <c r="F26" s="179">
        <v>3</v>
      </c>
      <c r="G26" s="179">
        <v>2</v>
      </c>
      <c r="H26" s="179">
        <v>18</v>
      </c>
      <c r="I26" s="179">
        <v>918.4</v>
      </c>
      <c r="J26" s="165"/>
      <c r="K26" s="163" t="s">
        <v>315</v>
      </c>
      <c r="L26" s="163" t="s">
        <v>316</v>
      </c>
      <c r="M26" s="180">
        <v>11.9</v>
      </c>
      <c r="N26" s="179">
        <v>74.290000000000006</v>
      </c>
      <c r="O26" s="181">
        <v>1186607.24</v>
      </c>
      <c r="P26" s="179">
        <v>50960.23</v>
      </c>
      <c r="Q26" s="140">
        <v>0</v>
      </c>
      <c r="R26" s="179">
        <v>0</v>
      </c>
      <c r="S26" s="179">
        <v>0</v>
      </c>
      <c r="T26" s="140">
        <v>0</v>
      </c>
      <c r="U26" s="179">
        <v>50960.23</v>
      </c>
      <c r="V26" s="179">
        <v>1135647.01</v>
      </c>
      <c r="W26" s="163"/>
      <c r="X26" s="88">
        <f>SUM(Q26:W26)</f>
        <v>1186607.24</v>
      </c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</row>
    <row r="27" spans="1:60" s="86" customFormat="1" ht="220.5" customHeight="1">
      <c r="A27" s="139">
        <v>5</v>
      </c>
      <c r="B27" s="139"/>
      <c r="C27" s="177" t="s">
        <v>312</v>
      </c>
      <c r="D27" s="179">
        <v>1975</v>
      </c>
      <c r="E27" s="163"/>
      <c r="F27" s="179">
        <v>3</v>
      </c>
      <c r="G27" s="179">
        <v>2</v>
      </c>
      <c r="H27" s="179">
        <v>18</v>
      </c>
      <c r="I27" s="179">
        <v>1295</v>
      </c>
      <c r="J27" s="165"/>
      <c r="K27" s="163" t="s">
        <v>315</v>
      </c>
      <c r="L27" s="163" t="s">
        <v>316</v>
      </c>
      <c r="M27" s="180">
        <v>9.9700000000000006</v>
      </c>
      <c r="N27" s="179">
        <v>68.680000000000007</v>
      </c>
      <c r="O27" s="181">
        <v>1434805.02</v>
      </c>
      <c r="P27" s="179">
        <v>61617.91</v>
      </c>
      <c r="Q27" s="140">
        <v>0</v>
      </c>
      <c r="R27" s="179">
        <v>0</v>
      </c>
      <c r="S27" s="179">
        <v>0</v>
      </c>
      <c r="T27" s="140">
        <v>0</v>
      </c>
      <c r="U27" s="179">
        <v>61617.91</v>
      </c>
      <c r="V27" s="179">
        <v>1373187.11</v>
      </c>
      <c r="W27" s="163"/>
      <c r="X27" s="88">
        <f>SUM(Q27:W27)</f>
        <v>1434805.02</v>
      </c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</row>
    <row r="28" spans="1:60" s="86" customFormat="1" ht="220.5" customHeight="1">
      <c r="A28" s="324" t="s">
        <v>345</v>
      </c>
      <c r="B28" s="324"/>
      <c r="C28" s="324"/>
      <c r="D28" s="179"/>
      <c r="E28" s="163"/>
      <c r="F28" s="179"/>
      <c r="G28" s="179"/>
      <c r="H28" s="179"/>
      <c r="I28" s="179"/>
      <c r="J28" s="165"/>
      <c r="K28" s="163"/>
      <c r="L28" s="163"/>
      <c r="M28" s="180"/>
      <c r="N28" s="179"/>
      <c r="O28" s="181"/>
      <c r="P28" s="179"/>
      <c r="Q28" s="140"/>
      <c r="R28" s="179"/>
      <c r="S28" s="179"/>
      <c r="T28" s="140"/>
      <c r="U28" s="179"/>
      <c r="V28" s="179"/>
      <c r="W28" s="163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</row>
    <row r="29" spans="1:60" s="86" customFormat="1" ht="328.5" customHeight="1">
      <c r="A29" s="140">
        <v>1</v>
      </c>
      <c r="B29" s="140"/>
      <c r="C29" s="135" t="s">
        <v>327</v>
      </c>
      <c r="D29" s="163"/>
      <c r="E29" s="163"/>
      <c r="F29" s="179">
        <v>3</v>
      </c>
      <c r="G29" s="179">
        <v>3</v>
      </c>
      <c r="H29" s="179">
        <v>36</v>
      </c>
      <c r="I29" s="179">
        <v>1826.1</v>
      </c>
      <c r="J29" s="165">
        <v>0</v>
      </c>
      <c r="K29" s="163" t="s">
        <v>346</v>
      </c>
      <c r="L29" s="163" t="s">
        <v>316</v>
      </c>
      <c r="M29" s="180">
        <v>22.03</v>
      </c>
      <c r="N29" s="179">
        <v>64.099999999999994</v>
      </c>
      <c r="O29" s="179">
        <v>1488931.92</v>
      </c>
      <c r="P29" s="179">
        <v>74253.39</v>
      </c>
      <c r="Q29" s="140">
        <v>0</v>
      </c>
      <c r="R29" s="179">
        <v>0</v>
      </c>
      <c r="S29" s="179">
        <v>0</v>
      </c>
      <c r="T29" s="140">
        <v>0</v>
      </c>
      <c r="U29" s="179">
        <v>74253.39</v>
      </c>
      <c r="V29" s="179">
        <v>1414678.53</v>
      </c>
      <c r="W29" s="179">
        <v>0</v>
      </c>
      <c r="X29" s="88">
        <f t="shared" ref="X29:X37" si="0">SUM(Q29:W29)</f>
        <v>1488931.92</v>
      </c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</row>
    <row r="30" spans="1:60" s="86" customFormat="1" ht="304.5" customHeight="1">
      <c r="A30" s="139">
        <v>2</v>
      </c>
      <c r="B30" s="139"/>
      <c r="C30" s="135" t="s">
        <v>328</v>
      </c>
      <c r="D30" s="163"/>
      <c r="E30" s="163"/>
      <c r="F30" s="179">
        <v>3</v>
      </c>
      <c r="G30" s="179">
        <v>3</v>
      </c>
      <c r="H30" s="179">
        <v>36</v>
      </c>
      <c r="I30" s="179">
        <v>1826.1</v>
      </c>
      <c r="J30" s="165"/>
      <c r="K30" s="163" t="s">
        <v>346</v>
      </c>
      <c r="L30" s="163" t="s">
        <v>316</v>
      </c>
      <c r="M30" s="180">
        <v>22.87</v>
      </c>
      <c r="N30" s="179">
        <v>66.709999999999994</v>
      </c>
      <c r="O30" s="179">
        <v>1729980.2</v>
      </c>
      <c r="P30" s="179">
        <v>75314.39</v>
      </c>
      <c r="Q30" s="140">
        <v>0</v>
      </c>
      <c r="R30" s="179">
        <v>0</v>
      </c>
      <c r="S30" s="179">
        <v>0</v>
      </c>
      <c r="T30" s="140">
        <v>0</v>
      </c>
      <c r="U30" s="179">
        <v>75314.39</v>
      </c>
      <c r="V30" s="179">
        <v>1654665.81</v>
      </c>
      <c r="W30" s="179">
        <v>0</v>
      </c>
      <c r="X30" s="88">
        <f t="shared" si="0"/>
        <v>1729980.2</v>
      </c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</row>
    <row r="31" spans="1:60" s="86" customFormat="1" ht="322.5" customHeight="1">
      <c r="A31" s="139">
        <v>3</v>
      </c>
      <c r="B31" s="139"/>
      <c r="C31" s="135" t="s">
        <v>329</v>
      </c>
      <c r="D31" s="163"/>
      <c r="E31" s="163"/>
      <c r="F31" s="179">
        <v>2</v>
      </c>
      <c r="G31" s="179">
        <v>4</v>
      </c>
      <c r="H31" s="179">
        <v>16</v>
      </c>
      <c r="I31" s="179">
        <v>1297.4000000000001</v>
      </c>
      <c r="J31" s="165"/>
      <c r="K31" s="163" t="s">
        <v>347</v>
      </c>
      <c r="L31" s="163" t="s">
        <v>316</v>
      </c>
      <c r="M31" s="180">
        <v>30.33</v>
      </c>
      <c r="N31" s="179">
        <v>75.23</v>
      </c>
      <c r="O31" s="179">
        <v>1130465.28</v>
      </c>
      <c r="P31" s="179">
        <v>53817.68</v>
      </c>
      <c r="Q31" s="140">
        <v>0</v>
      </c>
      <c r="R31" s="179">
        <v>0</v>
      </c>
      <c r="S31" s="179">
        <v>0</v>
      </c>
      <c r="T31" s="140">
        <v>0</v>
      </c>
      <c r="U31" s="179">
        <v>53817.68</v>
      </c>
      <c r="V31" s="179">
        <v>1076647.6000000001</v>
      </c>
      <c r="W31" s="179">
        <v>0</v>
      </c>
      <c r="X31" s="88">
        <f t="shared" si="0"/>
        <v>1130465.28</v>
      </c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</row>
    <row r="32" spans="1:60" s="86" customFormat="1" ht="211.5" customHeight="1">
      <c r="A32" s="139">
        <v>4</v>
      </c>
      <c r="B32" s="139"/>
      <c r="C32" s="135" t="s">
        <v>330</v>
      </c>
      <c r="D32" s="163"/>
      <c r="E32" s="163"/>
      <c r="F32" s="179">
        <v>5</v>
      </c>
      <c r="G32" s="179">
        <v>6</v>
      </c>
      <c r="H32" s="179">
        <v>97</v>
      </c>
      <c r="I32" s="179">
        <v>5823.8</v>
      </c>
      <c r="J32" s="165"/>
      <c r="K32" s="163" t="s">
        <v>348</v>
      </c>
      <c r="L32" s="163" t="s">
        <v>316</v>
      </c>
      <c r="M32" s="180">
        <v>29.77</v>
      </c>
      <c r="N32" s="179">
        <v>78.17</v>
      </c>
      <c r="O32" s="179">
        <v>4678242.01</v>
      </c>
      <c r="P32" s="179">
        <v>261665.31</v>
      </c>
      <c r="Q32" s="140">
        <v>0</v>
      </c>
      <c r="R32" s="179">
        <v>0</v>
      </c>
      <c r="S32" s="179">
        <v>0</v>
      </c>
      <c r="T32" s="140">
        <v>0</v>
      </c>
      <c r="U32" s="179">
        <v>261665.31</v>
      </c>
      <c r="V32" s="179">
        <v>4416576.7</v>
      </c>
      <c r="W32" s="179">
        <v>0</v>
      </c>
      <c r="X32" s="88">
        <f t="shared" si="0"/>
        <v>4678242.01</v>
      </c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</row>
    <row r="33" spans="1:60" s="86" customFormat="1" ht="241.5" customHeight="1">
      <c r="A33" s="139">
        <v>5</v>
      </c>
      <c r="B33" s="139"/>
      <c r="C33" s="135" t="s">
        <v>331</v>
      </c>
      <c r="D33" s="163"/>
      <c r="E33" s="163"/>
      <c r="F33" s="179">
        <v>4</v>
      </c>
      <c r="G33" s="179">
        <v>4</v>
      </c>
      <c r="H33" s="179">
        <v>32</v>
      </c>
      <c r="I33" s="179">
        <v>2013.6</v>
      </c>
      <c r="J33" s="165"/>
      <c r="K33" s="163" t="s">
        <v>346</v>
      </c>
      <c r="L33" s="163" t="s">
        <v>316</v>
      </c>
      <c r="M33" s="180">
        <v>19.670000000000002</v>
      </c>
      <c r="N33" s="179">
        <v>79.790000000000006</v>
      </c>
      <c r="O33" s="179">
        <v>1636041.96</v>
      </c>
      <c r="P33" s="179">
        <v>113425</v>
      </c>
      <c r="Q33" s="140">
        <v>0</v>
      </c>
      <c r="R33" s="179">
        <v>0</v>
      </c>
      <c r="S33" s="179">
        <v>0</v>
      </c>
      <c r="T33" s="140">
        <v>0</v>
      </c>
      <c r="U33" s="179">
        <v>113425</v>
      </c>
      <c r="V33" s="179">
        <v>1522616.96</v>
      </c>
      <c r="W33" s="179">
        <v>0</v>
      </c>
      <c r="X33" s="88">
        <f t="shared" si="0"/>
        <v>1636041.96</v>
      </c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</row>
    <row r="34" spans="1:60" s="86" customFormat="1" ht="220.5" customHeight="1">
      <c r="A34" s="139">
        <v>6</v>
      </c>
      <c r="B34" s="139"/>
      <c r="C34" s="135" t="s">
        <v>332</v>
      </c>
      <c r="D34" s="163"/>
      <c r="E34" s="163"/>
      <c r="F34" s="179">
        <v>5</v>
      </c>
      <c r="G34" s="179">
        <v>4</v>
      </c>
      <c r="H34" s="179">
        <v>61</v>
      </c>
      <c r="I34" s="179">
        <v>3853.9</v>
      </c>
      <c r="J34" s="165"/>
      <c r="K34" s="163" t="s">
        <v>349</v>
      </c>
      <c r="L34" s="163" t="s">
        <v>316</v>
      </c>
      <c r="M34" s="180">
        <v>15.6</v>
      </c>
      <c r="N34" s="179">
        <v>75.89</v>
      </c>
      <c r="O34" s="179">
        <v>1950820.13</v>
      </c>
      <c r="P34" s="179">
        <v>145373.13</v>
      </c>
      <c r="Q34" s="140">
        <v>0</v>
      </c>
      <c r="R34" s="179">
        <v>0</v>
      </c>
      <c r="S34" s="179">
        <v>0</v>
      </c>
      <c r="T34" s="140">
        <v>0</v>
      </c>
      <c r="U34" s="179">
        <v>145373.13</v>
      </c>
      <c r="V34" s="179">
        <v>1805447</v>
      </c>
      <c r="W34" s="179">
        <v>0</v>
      </c>
      <c r="X34" s="88">
        <f t="shared" si="0"/>
        <v>1950820.13</v>
      </c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</row>
    <row r="35" spans="1:60" s="86" customFormat="1" ht="220.5" customHeight="1">
      <c r="A35" s="139">
        <v>7</v>
      </c>
      <c r="B35" s="139"/>
      <c r="C35" s="135" t="s">
        <v>333</v>
      </c>
      <c r="D35" s="163"/>
      <c r="E35" s="163"/>
      <c r="F35" s="179">
        <v>4</v>
      </c>
      <c r="G35" s="179">
        <v>3</v>
      </c>
      <c r="H35" s="179">
        <v>48</v>
      </c>
      <c r="I35" s="179">
        <v>2164.1999999999998</v>
      </c>
      <c r="J35" s="165"/>
      <c r="K35" s="163" t="s">
        <v>346</v>
      </c>
      <c r="L35" s="163" t="s">
        <v>316</v>
      </c>
      <c r="M35" s="180">
        <v>19.13</v>
      </c>
      <c r="N35" s="179">
        <v>73.14</v>
      </c>
      <c r="O35" s="179">
        <v>1975685.74</v>
      </c>
      <c r="P35" s="179">
        <v>110169.57</v>
      </c>
      <c r="Q35" s="140">
        <v>0</v>
      </c>
      <c r="R35" s="179">
        <v>0</v>
      </c>
      <c r="S35" s="179">
        <v>0</v>
      </c>
      <c r="T35" s="140">
        <v>0</v>
      </c>
      <c r="U35" s="179">
        <v>110169.57</v>
      </c>
      <c r="V35" s="179">
        <v>1865516.17</v>
      </c>
      <c r="W35" s="179">
        <v>0</v>
      </c>
      <c r="X35" s="88">
        <f t="shared" si="0"/>
        <v>1975685.74</v>
      </c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</row>
    <row r="36" spans="1:60" s="86" customFormat="1" ht="220.5" customHeight="1">
      <c r="A36" s="139">
        <v>8</v>
      </c>
      <c r="B36" s="139"/>
      <c r="C36" s="135" t="s">
        <v>334</v>
      </c>
      <c r="D36" s="163"/>
      <c r="E36" s="163"/>
      <c r="F36" s="179">
        <v>4</v>
      </c>
      <c r="G36" s="179">
        <v>3</v>
      </c>
      <c r="H36" s="179">
        <v>48</v>
      </c>
      <c r="I36" s="179">
        <v>2113.4</v>
      </c>
      <c r="J36" s="165"/>
      <c r="K36" s="163" t="s">
        <v>346</v>
      </c>
      <c r="L36" s="163" t="s">
        <v>316</v>
      </c>
      <c r="M36" s="180">
        <v>19.5</v>
      </c>
      <c r="N36" s="179">
        <v>77.59</v>
      </c>
      <c r="O36" s="179">
        <v>2001276.82</v>
      </c>
      <c r="P36" s="179">
        <v>113851.48</v>
      </c>
      <c r="Q36" s="140">
        <v>0</v>
      </c>
      <c r="R36" s="179">
        <v>0</v>
      </c>
      <c r="S36" s="179">
        <v>0</v>
      </c>
      <c r="T36" s="140">
        <v>0</v>
      </c>
      <c r="U36" s="179">
        <v>113851.48</v>
      </c>
      <c r="V36" s="179">
        <v>1887425.34</v>
      </c>
      <c r="W36" s="179">
        <v>0</v>
      </c>
      <c r="X36" s="88">
        <f t="shared" si="0"/>
        <v>2001276.82</v>
      </c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</row>
    <row r="37" spans="1:60" s="86" customFormat="1" ht="220.5" customHeight="1">
      <c r="A37" s="139">
        <v>9</v>
      </c>
      <c r="B37" s="139"/>
      <c r="C37" s="135" t="s">
        <v>335</v>
      </c>
      <c r="D37" s="163"/>
      <c r="E37" s="163"/>
      <c r="F37" s="179">
        <v>4</v>
      </c>
      <c r="G37" s="179">
        <v>3</v>
      </c>
      <c r="H37" s="179">
        <v>48</v>
      </c>
      <c r="I37" s="179">
        <v>2571.4</v>
      </c>
      <c r="J37" s="165"/>
      <c r="K37" s="163" t="s">
        <v>346</v>
      </c>
      <c r="L37" s="163" t="s">
        <v>316</v>
      </c>
      <c r="M37" s="180">
        <v>18.75</v>
      </c>
      <c r="N37" s="179">
        <v>55.81</v>
      </c>
      <c r="O37" s="179">
        <v>1546188.84</v>
      </c>
      <c r="P37" s="179">
        <v>86697.84</v>
      </c>
      <c r="Q37" s="140">
        <v>0</v>
      </c>
      <c r="R37" s="179">
        <v>0</v>
      </c>
      <c r="S37" s="179">
        <v>0</v>
      </c>
      <c r="T37" s="140">
        <v>0</v>
      </c>
      <c r="U37" s="179">
        <v>86697.84</v>
      </c>
      <c r="V37" s="179">
        <v>1459491</v>
      </c>
      <c r="W37" s="179">
        <v>0</v>
      </c>
      <c r="X37" s="88">
        <f t="shared" si="0"/>
        <v>1546188.84</v>
      </c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</row>
    <row r="38" spans="1:60" s="86" customFormat="1" ht="220.5" customHeight="1">
      <c r="A38" s="139">
        <v>10</v>
      </c>
      <c r="B38" s="139"/>
      <c r="C38" s="135" t="s">
        <v>336</v>
      </c>
      <c r="D38" s="163"/>
      <c r="E38" s="163"/>
      <c r="F38" s="179">
        <v>4</v>
      </c>
      <c r="G38" s="179">
        <v>3</v>
      </c>
      <c r="H38" s="179">
        <v>36</v>
      </c>
      <c r="I38" s="179">
        <v>2769.1</v>
      </c>
      <c r="J38" s="165"/>
      <c r="K38" s="163" t="s">
        <v>346</v>
      </c>
      <c r="L38" s="163" t="s">
        <v>316</v>
      </c>
      <c r="M38" s="180">
        <v>19.5</v>
      </c>
      <c r="N38" s="179">
        <v>81.11</v>
      </c>
      <c r="O38" s="179">
        <v>1604962.1</v>
      </c>
      <c r="P38" s="179">
        <v>122234.79</v>
      </c>
      <c r="Q38" s="140">
        <v>0</v>
      </c>
      <c r="R38" s="179">
        <v>0</v>
      </c>
      <c r="S38" s="179">
        <v>0</v>
      </c>
      <c r="T38" s="140">
        <v>0</v>
      </c>
      <c r="U38" s="179">
        <v>122234.79</v>
      </c>
      <c r="V38" s="179">
        <v>1482727.31</v>
      </c>
      <c r="W38" s="179">
        <v>0</v>
      </c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</row>
    <row r="39" spans="1:60" s="86" customFormat="1" ht="262.5" customHeight="1">
      <c r="A39" s="139">
        <v>11</v>
      </c>
      <c r="B39" s="139"/>
      <c r="C39" s="135" t="s">
        <v>337</v>
      </c>
      <c r="D39" s="163"/>
      <c r="E39" s="163"/>
      <c r="F39" s="179">
        <v>2</v>
      </c>
      <c r="G39" s="179">
        <v>3</v>
      </c>
      <c r="H39" s="179">
        <v>15</v>
      </c>
      <c r="I39" s="179">
        <v>797.7</v>
      </c>
      <c r="J39" s="165"/>
      <c r="K39" s="176" t="s">
        <v>318</v>
      </c>
      <c r="L39" s="163" t="s">
        <v>316</v>
      </c>
      <c r="M39" s="180">
        <v>20.149999999999999</v>
      </c>
      <c r="N39" s="179">
        <v>60.14</v>
      </c>
      <c r="O39" s="179">
        <v>902101.2</v>
      </c>
      <c r="P39" s="179">
        <v>43345.47</v>
      </c>
      <c r="Q39" s="140">
        <v>0</v>
      </c>
      <c r="R39" s="179">
        <v>0</v>
      </c>
      <c r="S39" s="179">
        <v>0</v>
      </c>
      <c r="T39" s="140">
        <v>0</v>
      </c>
      <c r="U39" s="179">
        <v>43345.47</v>
      </c>
      <c r="V39" s="179">
        <v>858755.73</v>
      </c>
      <c r="W39" s="179">
        <v>0</v>
      </c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</row>
    <row r="40" spans="1:60" s="86" customFormat="1" ht="262.5" customHeight="1">
      <c r="A40" s="139">
        <v>12</v>
      </c>
      <c r="B40" s="139"/>
      <c r="C40" s="135" t="s">
        <v>338</v>
      </c>
      <c r="D40" s="163"/>
      <c r="E40" s="163"/>
      <c r="F40" s="179">
        <v>3</v>
      </c>
      <c r="G40" s="179">
        <v>3</v>
      </c>
      <c r="H40" s="179">
        <v>36</v>
      </c>
      <c r="I40" s="179">
        <v>1814.1</v>
      </c>
      <c r="J40" s="165"/>
      <c r="K40" s="163" t="s">
        <v>346</v>
      </c>
      <c r="L40" s="163" t="s">
        <v>316</v>
      </c>
      <c r="M40" s="180">
        <v>22.46</v>
      </c>
      <c r="N40" s="179">
        <v>78.510000000000005</v>
      </c>
      <c r="O40" s="179">
        <v>1488931.92</v>
      </c>
      <c r="P40" s="179">
        <v>89281.49</v>
      </c>
      <c r="Q40" s="140">
        <v>0</v>
      </c>
      <c r="R40" s="179">
        <v>0</v>
      </c>
      <c r="S40" s="179">
        <v>0</v>
      </c>
      <c r="T40" s="140">
        <v>0</v>
      </c>
      <c r="U40" s="179">
        <v>89281.49</v>
      </c>
      <c r="V40" s="179">
        <v>1399650.43</v>
      </c>
      <c r="W40" s="179">
        <v>0</v>
      </c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</row>
    <row r="41" spans="1:60" s="86" customFormat="1" ht="259.5" customHeight="1">
      <c r="A41" s="139">
        <v>13</v>
      </c>
      <c r="B41" s="139"/>
      <c r="C41" s="135" t="s">
        <v>339</v>
      </c>
      <c r="D41" s="163"/>
      <c r="E41" s="163"/>
      <c r="F41" s="179">
        <v>3</v>
      </c>
      <c r="G41" s="179">
        <v>3</v>
      </c>
      <c r="H41" s="179">
        <v>36</v>
      </c>
      <c r="I41" s="179">
        <v>1683.4</v>
      </c>
      <c r="J41" s="165"/>
      <c r="K41" s="163" t="s">
        <v>346</v>
      </c>
      <c r="L41" s="163" t="s">
        <v>316</v>
      </c>
      <c r="M41" s="180">
        <v>20.7</v>
      </c>
      <c r="N41" s="179">
        <v>72.12</v>
      </c>
      <c r="O41" s="179">
        <v>1488931.92</v>
      </c>
      <c r="P41" s="179">
        <v>81292.13</v>
      </c>
      <c r="Q41" s="140">
        <v>0</v>
      </c>
      <c r="R41" s="179">
        <v>0</v>
      </c>
      <c r="S41" s="179">
        <v>0</v>
      </c>
      <c r="T41" s="140">
        <v>0</v>
      </c>
      <c r="U41" s="179">
        <v>81292.13</v>
      </c>
      <c r="V41" s="179">
        <v>1407639.79</v>
      </c>
      <c r="W41" s="179">
        <v>0</v>
      </c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</row>
    <row r="42" spans="1:60" s="86" customFormat="1" ht="247.5" customHeight="1">
      <c r="A42" s="139">
        <v>14</v>
      </c>
      <c r="B42" s="139"/>
      <c r="C42" s="135" t="s">
        <v>340</v>
      </c>
      <c r="D42" s="163"/>
      <c r="E42" s="163"/>
      <c r="F42" s="179">
        <v>2</v>
      </c>
      <c r="G42" s="179">
        <v>2</v>
      </c>
      <c r="H42" s="179">
        <v>12</v>
      </c>
      <c r="I42" s="179">
        <v>462.1</v>
      </c>
      <c r="J42" s="165"/>
      <c r="K42" s="163" t="s">
        <v>351</v>
      </c>
      <c r="L42" s="163" t="s">
        <v>316</v>
      </c>
      <c r="M42" s="180">
        <v>20.36</v>
      </c>
      <c r="N42" s="179">
        <v>78</v>
      </c>
      <c r="O42" s="179">
        <v>507195.36</v>
      </c>
      <c r="P42" s="179">
        <v>26251.599999999999</v>
      </c>
      <c r="Q42" s="140">
        <v>0</v>
      </c>
      <c r="R42" s="179">
        <v>0</v>
      </c>
      <c r="S42" s="179">
        <v>0</v>
      </c>
      <c r="T42" s="140">
        <v>0</v>
      </c>
      <c r="U42" s="179">
        <v>26251.599999999999</v>
      </c>
      <c r="V42" s="179">
        <v>480943.76</v>
      </c>
      <c r="W42" s="179">
        <v>0</v>
      </c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</row>
    <row r="43" spans="1:60" s="86" customFormat="1" ht="274.5" customHeight="1">
      <c r="A43" s="139">
        <v>15</v>
      </c>
      <c r="B43" s="139"/>
      <c r="C43" s="135" t="s">
        <v>341</v>
      </c>
      <c r="D43" s="163"/>
      <c r="E43" s="163"/>
      <c r="F43" s="179">
        <v>2</v>
      </c>
      <c r="G43" s="179">
        <v>1</v>
      </c>
      <c r="H43" s="179">
        <v>8</v>
      </c>
      <c r="I43" s="179">
        <v>474.7</v>
      </c>
      <c r="J43" s="165"/>
      <c r="K43" s="163" t="s">
        <v>351</v>
      </c>
      <c r="L43" s="163" t="s">
        <v>316</v>
      </c>
      <c r="M43" s="180">
        <v>17.05</v>
      </c>
      <c r="N43" s="179">
        <v>89.46</v>
      </c>
      <c r="O43" s="179">
        <v>559681.25</v>
      </c>
      <c r="P43" s="179">
        <v>31676.28</v>
      </c>
      <c r="Q43" s="140">
        <v>0</v>
      </c>
      <c r="R43" s="179">
        <v>0</v>
      </c>
      <c r="S43" s="179">
        <v>0</v>
      </c>
      <c r="T43" s="140">
        <v>0</v>
      </c>
      <c r="U43" s="179">
        <v>31676.28</v>
      </c>
      <c r="V43" s="179">
        <v>528004.97</v>
      </c>
      <c r="W43" s="179">
        <v>0</v>
      </c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</row>
    <row r="44" spans="1:60" s="86" customFormat="1" ht="220.5" customHeight="1">
      <c r="A44" s="324" t="s">
        <v>345</v>
      </c>
      <c r="B44" s="324"/>
      <c r="C44" s="324"/>
      <c r="D44" s="163"/>
      <c r="E44" s="163"/>
      <c r="F44" s="163"/>
      <c r="G44" s="163"/>
      <c r="H44" s="163"/>
      <c r="I44" s="179">
        <f>SUM(I30:I43)</f>
        <v>29664.9</v>
      </c>
      <c r="J44" s="165"/>
      <c r="K44" s="163"/>
      <c r="L44" s="163"/>
      <c r="M44" s="164"/>
      <c r="N44" s="163"/>
      <c r="O44" s="179">
        <f>SUM(O29:O43)</f>
        <v>24689436.650000006</v>
      </c>
      <c r="P44" s="179">
        <f>SUM(P29:P43)</f>
        <v>1428649.55</v>
      </c>
      <c r="Q44" s="163"/>
      <c r="R44" s="163"/>
      <c r="S44" s="163"/>
      <c r="T44" s="163"/>
      <c r="U44" s="179">
        <f>SUM(U29:U43)</f>
        <v>1428649.55</v>
      </c>
      <c r="V44" s="179">
        <f>SUM(V29:V43)</f>
        <v>23260787.099999998</v>
      </c>
      <c r="W44" s="163"/>
      <c r="X44" s="178">
        <f>SUM(Q44:W44)</f>
        <v>24689436.649999999</v>
      </c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</row>
    <row r="45" spans="1:60" s="86" customFormat="1" ht="112.5" customHeight="1">
      <c r="A45" s="326" t="s">
        <v>324</v>
      </c>
      <c r="B45" s="327"/>
      <c r="C45" s="327"/>
      <c r="D45" s="331"/>
      <c r="E45" s="95"/>
      <c r="F45" s="95"/>
      <c r="G45" s="95"/>
      <c r="H45" s="95"/>
      <c r="I45" s="95"/>
      <c r="J45" s="95"/>
      <c r="K45" s="95"/>
      <c r="L45" s="95"/>
      <c r="M45" s="96"/>
      <c r="O45" s="97"/>
      <c r="P45" s="335"/>
      <c r="Q45" s="336"/>
      <c r="R45" s="336"/>
      <c r="S45" s="336"/>
      <c r="T45" s="336"/>
      <c r="U45" s="336"/>
      <c r="V45" s="330" t="s">
        <v>314</v>
      </c>
      <c r="W45" s="330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</row>
    <row r="46" spans="1:60" s="86" customFormat="1" ht="57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O46" s="131"/>
      <c r="P46" s="337"/>
      <c r="Q46" s="308"/>
      <c r="R46" s="308"/>
      <c r="S46" s="308"/>
      <c r="T46" s="308"/>
      <c r="U46" s="30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</row>
    <row r="47" spans="1:60" s="86" customFormat="1" ht="142.5" customHeight="1">
      <c r="A47" s="326"/>
      <c r="B47" s="326"/>
      <c r="C47" s="327"/>
      <c r="D47" s="327"/>
      <c r="E47" s="327"/>
      <c r="F47" s="327"/>
      <c r="G47" s="327"/>
      <c r="H47" s="327"/>
      <c r="I47" s="327"/>
      <c r="J47" s="328"/>
      <c r="K47" s="328"/>
      <c r="L47" s="328"/>
      <c r="M47" s="328"/>
      <c r="N47" s="99"/>
      <c r="O47" s="329"/>
      <c r="P47" s="329"/>
      <c r="Q47" s="99"/>
      <c r="R47" s="88"/>
      <c r="S47" s="88"/>
      <c r="T47" s="88"/>
      <c r="U47" s="88"/>
      <c r="V47" s="325"/>
      <c r="W47" s="325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</row>
    <row r="48" spans="1:60" ht="192.75" customHeight="1">
      <c r="A48" s="332"/>
      <c r="B48" s="333"/>
      <c r="C48" s="333"/>
      <c r="D48" s="333"/>
      <c r="E48" s="333"/>
      <c r="F48" s="333"/>
      <c r="G48" s="333"/>
      <c r="H48" s="333"/>
      <c r="I48" s="333"/>
      <c r="J48" s="333"/>
      <c r="K48" s="100"/>
      <c r="L48" s="100"/>
      <c r="M48" s="100"/>
      <c r="N48" s="100"/>
      <c r="O48" s="100"/>
      <c r="P48" s="101"/>
      <c r="Q48" s="101"/>
      <c r="V48" s="325"/>
      <c r="W48" s="334"/>
    </row>
    <row r="49" spans="1:17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1"/>
      <c r="Q49" s="101"/>
    </row>
    <row r="50" spans="1:17" ht="49.5" customHeight="1"/>
    <row r="51" spans="1:17">
      <c r="A51" s="322" t="s">
        <v>164</v>
      </c>
      <c r="B51" s="322"/>
      <c r="C51" s="323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1"/>
      <c r="Q51" s="101"/>
    </row>
    <row r="52" spans="1:17">
      <c r="A52" s="323"/>
      <c r="B52" s="323"/>
      <c r="C52" s="323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1"/>
      <c r="Q52" s="101"/>
    </row>
    <row r="53" spans="1:17" ht="20.25" customHeight="1"/>
  </sheetData>
  <mergeCells count="54">
    <mergeCell ref="T1:X1"/>
    <mergeCell ref="T3:X3"/>
    <mergeCell ref="A9:W9"/>
    <mergeCell ref="A10:W10"/>
    <mergeCell ref="W17:W19"/>
    <mergeCell ref="C16:C19"/>
    <mergeCell ref="D16:E16"/>
    <mergeCell ref="A14:W14"/>
    <mergeCell ref="U17:U19"/>
    <mergeCell ref="T17:T19"/>
    <mergeCell ref="V17:V19"/>
    <mergeCell ref="S18:S19"/>
    <mergeCell ref="Q17:S17"/>
    <mergeCell ref="Q18:Q19"/>
    <mergeCell ref="H17:H19"/>
    <mergeCell ref="P17:P19"/>
    <mergeCell ref="A28:C28"/>
    <mergeCell ref="O16:O19"/>
    <mergeCell ref="A13:W13"/>
    <mergeCell ref="D17:D19"/>
    <mergeCell ref="B16:B19"/>
    <mergeCell ref="N16:N19"/>
    <mergeCell ref="K16:L16"/>
    <mergeCell ref="P16:W16"/>
    <mergeCell ref="K17:K19"/>
    <mergeCell ref="R18:R19"/>
    <mergeCell ref="M16:M19"/>
    <mergeCell ref="A16:A19"/>
    <mergeCell ref="J16:J19"/>
    <mergeCell ref="F16:H16"/>
    <mergeCell ref="F17:F19"/>
    <mergeCell ref="L17:L19"/>
    <mergeCell ref="T4:W4"/>
    <mergeCell ref="L12:R12"/>
    <mergeCell ref="A11:W11"/>
    <mergeCell ref="A51:C52"/>
    <mergeCell ref="A21:B21"/>
    <mergeCell ref="A22:B22"/>
    <mergeCell ref="V47:W47"/>
    <mergeCell ref="A47:M47"/>
    <mergeCell ref="O47:P47"/>
    <mergeCell ref="V45:W45"/>
    <mergeCell ref="A45:D45"/>
    <mergeCell ref="A48:J48"/>
    <mergeCell ref="V48:W48"/>
    <mergeCell ref="P45:U45"/>
    <mergeCell ref="P46:U46"/>
    <mergeCell ref="A44:C44"/>
    <mergeCell ref="I16:I19"/>
    <mergeCell ref="E17:E19"/>
    <mergeCell ref="T5:W5"/>
    <mergeCell ref="T6:W6"/>
    <mergeCell ref="T7:W7"/>
    <mergeCell ref="G17:G19"/>
  </mergeCells>
  <phoneticPr fontId="4" type="noConversion"/>
  <printOptions horizontalCentered="1"/>
  <pageMargins left="0.78740157480314965" right="0.78740157480314965" top="1.1811023622047245" bottom="0.39370078740157483" header="0.31496062992125984" footer="0.51181102362204722"/>
  <pageSetup paperSize="9" scale="20" orientation="landscape" useFirstPageNumber="1" r:id="rId1"/>
  <headerFooter differentFirst="1">
    <oddHeader>&amp;C&amp;P</oddHeader>
  </headerFooter>
  <ignoredErrors>
    <ignoredError sqref="U44:V44 O44:P4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V48"/>
  <sheetViews>
    <sheetView view="pageBreakPreview" zoomScale="55" zoomScaleNormal="50" zoomScaleSheetLayoutView="55" workbookViewId="0">
      <selection activeCell="A9" sqref="A9:S9"/>
    </sheetView>
  </sheetViews>
  <sheetFormatPr defaultRowHeight="20.25"/>
  <cols>
    <col min="1" max="1" width="6.28515625" style="2" customWidth="1"/>
    <col min="2" max="2" width="34.28515625" style="2" customWidth="1"/>
    <col min="3" max="3" width="13.7109375" style="2" customWidth="1"/>
    <col min="4" max="4" width="8.7109375" style="2" customWidth="1"/>
    <col min="5" max="6" width="9" style="2" customWidth="1"/>
    <col min="7" max="7" width="12.85546875" style="2" customWidth="1"/>
    <col min="8" max="8" width="10.28515625" style="3" customWidth="1"/>
    <col min="9" max="9" width="22.140625" style="2" customWidth="1"/>
    <col min="10" max="10" width="20" style="2" customWidth="1"/>
    <col min="11" max="11" width="11.140625" style="2" customWidth="1"/>
    <col min="12" max="12" width="18.7109375" style="2" customWidth="1"/>
    <col min="13" max="13" width="19.85546875" style="2" customWidth="1"/>
    <col min="14" max="14" width="12.42578125" style="2" customWidth="1"/>
    <col min="15" max="16" width="13.28515625" style="2" customWidth="1"/>
    <col min="17" max="17" width="14.85546875" style="2" customWidth="1"/>
    <col min="18" max="18" width="15.5703125" style="2" customWidth="1"/>
    <col min="19" max="19" width="14.140625" style="2" customWidth="1"/>
    <col min="20" max="20" width="9.42578125" style="2" customWidth="1"/>
    <col min="21" max="21" width="21.85546875" style="2" customWidth="1"/>
    <col min="22" max="16384" width="9.140625" style="2"/>
  </cols>
  <sheetData>
    <row r="1" spans="1:19" ht="18.75" customHeight="1">
      <c r="A1" s="6"/>
      <c r="B1" s="7"/>
      <c r="C1" s="8"/>
      <c r="D1" s="9"/>
      <c r="E1" s="9"/>
      <c r="F1" s="9"/>
      <c r="G1" s="8"/>
      <c r="H1" s="10"/>
      <c r="M1" s="71"/>
      <c r="N1" s="71"/>
      <c r="O1" s="361" t="s">
        <v>374</v>
      </c>
      <c r="P1" s="361"/>
      <c r="Q1" s="361"/>
      <c r="R1" s="361"/>
      <c r="S1" s="361"/>
    </row>
    <row r="2" spans="1:19" s="147" customFormat="1" ht="18.75" customHeight="1">
      <c r="A2" s="6"/>
      <c r="B2" s="7"/>
      <c r="C2" s="8"/>
      <c r="D2" s="9"/>
      <c r="E2" s="9"/>
      <c r="F2" s="9"/>
      <c r="G2" s="8"/>
      <c r="H2" s="10"/>
      <c r="M2" s="71"/>
      <c r="N2" s="71"/>
      <c r="O2" s="56"/>
      <c r="P2" s="56"/>
      <c r="Q2" s="56"/>
      <c r="R2" s="56"/>
      <c r="S2" s="56"/>
    </row>
    <row r="3" spans="1:19" ht="35.25" customHeight="1">
      <c r="A3" s="11"/>
      <c r="D3" s="4"/>
      <c r="E3" s="12"/>
      <c r="F3" s="12"/>
      <c r="G3" s="12"/>
      <c r="H3" s="12"/>
      <c r="M3" s="70"/>
      <c r="N3" s="70"/>
      <c r="O3" s="363" t="s">
        <v>352</v>
      </c>
      <c r="P3" s="363"/>
      <c r="Q3" s="363"/>
      <c r="R3" s="363"/>
      <c r="S3" s="363"/>
    </row>
    <row r="4" spans="1:19" s="147" customFormat="1" ht="33.75" customHeight="1">
      <c r="A4" s="143"/>
      <c r="D4" s="160"/>
      <c r="E4" s="12"/>
      <c r="F4" s="12"/>
      <c r="G4" s="12"/>
      <c r="H4" s="12"/>
      <c r="M4" s="70"/>
      <c r="N4" s="70"/>
      <c r="O4" s="350" t="s">
        <v>353</v>
      </c>
      <c r="P4" s="350"/>
      <c r="Q4" s="350"/>
      <c r="R4" s="350"/>
      <c r="S4" s="350"/>
    </row>
    <row r="5" spans="1:19" s="147" customFormat="1" ht="35.25" customHeight="1">
      <c r="A5" s="143"/>
      <c r="D5" s="160"/>
      <c r="E5" s="12"/>
      <c r="F5" s="12"/>
      <c r="G5" s="12"/>
      <c r="H5" s="12"/>
      <c r="M5" s="70"/>
      <c r="N5" s="70"/>
      <c r="O5" s="350" t="s">
        <v>354</v>
      </c>
      <c r="P5" s="350"/>
      <c r="Q5" s="350"/>
      <c r="R5" s="350"/>
      <c r="S5" s="350"/>
    </row>
    <row r="6" spans="1:19" s="147" customFormat="1" ht="35.25" customHeight="1">
      <c r="A6" s="143"/>
      <c r="D6" s="160"/>
      <c r="E6" s="12"/>
      <c r="F6" s="12"/>
      <c r="G6" s="12"/>
      <c r="H6" s="12"/>
      <c r="M6" s="70"/>
      <c r="N6" s="70"/>
      <c r="O6" s="350" t="s">
        <v>355</v>
      </c>
      <c r="P6" s="350"/>
      <c r="Q6" s="350"/>
      <c r="R6" s="350"/>
      <c r="S6" s="350"/>
    </row>
    <row r="7" spans="1:19" s="147" customFormat="1" ht="35.25" customHeight="1">
      <c r="A7" s="143"/>
      <c r="D7" s="160"/>
      <c r="E7" s="12"/>
      <c r="F7" s="12"/>
      <c r="G7" s="12"/>
      <c r="H7" s="12"/>
      <c r="M7" s="70"/>
      <c r="N7" s="70"/>
      <c r="O7" s="350" t="s">
        <v>375</v>
      </c>
      <c r="P7" s="350"/>
      <c r="Q7" s="350"/>
      <c r="R7" s="350"/>
      <c r="S7" s="350"/>
    </row>
    <row r="8" spans="1:19" ht="35.25" customHeight="1">
      <c r="A8" s="11"/>
      <c r="D8" s="4"/>
      <c r="E8" s="12"/>
      <c r="F8" s="12"/>
      <c r="G8" s="12"/>
      <c r="H8" s="12"/>
      <c r="M8" s="70"/>
      <c r="N8" s="70"/>
      <c r="O8" s="362"/>
      <c r="P8" s="362"/>
      <c r="Q8" s="362"/>
      <c r="R8" s="362"/>
      <c r="S8" s="362"/>
    </row>
    <row r="9" spans="1:19" ht="23.25" customHeight="1">
      <c r="A9" s="366" t="s">
        <v>368</v>
      </c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</row>
    <row r="10" spans="1:19" ht="22.5" customHeight="1">
      <c r="A10" s="368" t="s">
        <v>166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</row>
    <row r="11" spans="1:19" s="5" customFormat="1" ht="30.75" customHeight="1">
      <c r="A11" s="353" t="s">
        <v>305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</row>
    <row r="12" spans="1:19" ht="39.75" customHeight="1">
      <c r="A12" s="56"/>
      <c r="B12" s="57"/>
      <c r="C12" s="58" t="s">
        <v>172</v>
      </c>
      <c r="D12" s="59"/>
      <c r="E12" s="59"/>
      <c r="F12" s="59"/>
      <c r="G12" s="59"/>
      <c r="H12" s="59"/>
      <c r="I12" s="59"/>
      <c r="J12" s="355" t="s">
        <v>12</v>
      </c>
      <c r="K12" s="355"/>
      <c r="L12" s="356"/>
      <c r="M12" s="356"/>
      <c r="N12" s="356"/>
      <c r="O12" s="356"/>
      <c r="P12" s="356"/>
      <c r="Q12" s="356"/>
      <c r="R12" s="356"/>
      <c r="S12" s="356"/>
    </row>
    <row r="13" spans="1:19" ht="29.25" customHeight="1">
      <c r="A13" s="360" t="s">
        <v>16</v>
      </c>
      <c r="B13" s="360" t="s">
        <v>13</v>
      </c>
      <c r="C13" s="349" t="s">
        <v>14</v>
      </c>
      <c r="D13" s="377" t="s">
        <v>170</v>
      </c>
      <c r="E13" s="352"/>
      <c r="F13" s="352"/>
      <c r="G13" s="349" t="s">
        <v>17</v>
      </c>
      <c r="H13" s="375" t="s">
        <v>182</v>
      </c>
      <c r="I13" s="360" t="s">
        <v>10</v>
      </c>
      <c r="J13" s="360"/>
      <c r="K13" s="360"/>
      <c r="L13" s="360"/>
      <c r="M13" s="360"/>
      <c r="N13" s="360"/>
      <c r="O13" s="360"/>
      <c r="P13" s="360"/>
      <c r="Q13" s="360"/>
      <c r="R13" s="360"/>
      <c r="S13" s="364" t="s">
        <v>11</v>
      </c>
    </row>
    <row r="14" spans="1:19" ht="23.25">
      <c r="A14" s="360"/>
      <c r="B14" s="360"/>
      <c r="C14" s="357"/>
      <c r="D14" s="352"/>
      <c r="E14" s="352"/>
      <c r="F14" s="352"/>
      <c r="G14" s="360"/>
      <c r="H14" s="376"/>
      <c r="I14" s="349" t="s">
        <v>196</v>
      </c>
      <c r="J14" s="360" t="s">
        <v>18</v>
      </c>
      <c r="K14" s="360"/>
      <c r="L14" s="360"/>
      <c r="M14" s="360"/>
      <c r="N14" s="360"/>
      <c r="O14" s="360"/>
      <c r="P14" s="360"/>
      <c r="Q14" s="360"/>
      <c r="R14" s="349" t="s">
        <v>173</v>
      </c>
      <c r="S14" s="365"/>
    </row>
    <row r="15" spans="1:19" ht="69.75" customHeight="1">
      <c r="A15" s="360"/>
      <c r="B15" s="360"/>
      <c r="C15" s="357"/>
      <c r="D15" s="370" t="s">
        <v>165</v>
      </c>
      <c r="E15" s="370" t="s">
        <v>169</v>
      </c>
      <c r="F15" s="370" t="s">
        <v>171</v>
      </c>
      <c r="G15" s="360"/>
      <c r="H15" s="376"/>
      <c r="I15" s="349"/>
      <c r="J15" s="349" t="s">
        <v>197</v>
      </c>
      <c r="K15" s="349" t="s">
        <v>199</v>
      </c>
      <c r="L15" s="349" t="s">
        <v>168</v>
      </c>
      <c r="M15" s="349" t="s">
        <v>200</v>
      </c>
      <c r="N15" s="349" t="s">
        <v>135</v>
      </c>
      <c r="O15" s="360" t="s">
        <v>19</v>
      </c>
      <c r="P15" s="360"/>
      <c r="Q15" s="349" t="s">
        <v>20</v>
      </c>
      <c r="R15" s="349"/>
      <c r="S15" s="365"/>
    </row>
    <row r="16" spans="1:19" ht="249" customHeight="1">
      <c r="A16" s="360"/>
      <c r="B16" s="360"/>
      <c r="C16" s="357"/>
      <c r="D16" s="352"/>
      <c r="E16" s="352"/>
      <c r="F16" s="352"/>
      <c r="G16" s="360"/>
      <c r="H16" s="376"/>
      <c r="I16" s="349"/>
      <c r="J16" s="352"/>
      <c r="K16" s="349"/>
      <c r="L16" s="352"/>
      <c r="M16" s="352"/>
      <c r="N16" s="352"/>
      <c r="O16" s="61" t="s">
        <v>181</v>
      </c>
      <c r="P16" s="61" t="s">
        <v>185</v>
      </c>
      <c r="Q16" s="352"/>
      <c r="R16" s="349"/>
      <c r="S16" s="365"/>
    </row>
    <row r="17" spans="1:22" ht="32.25" customHeight="1">
      <c r="A17" s="360"/>
      <c r="B17" s="360"/>
      <c r="C17" s="357"/>
      <c r="D17" s="64" t="s">
        <v>62</v>
      </c>
      <c r="E17" s="64" t="s">
        <v>62</v>
      </c>
      <c r="F17" s="64" t="s">
        <v>62</v>
      </c>
      <c r="G17" s="60" t="s">
        <v>21</v>
      </c>
      <c r="H17" s="62" t="s">
        <v>22</v>
      </c>
      <c r="I17" s="60" t="s">
        <v>23</v>
      </c>
      <c r="J17" s="60" t="s">
        <v>23</v>
      </c>
      <c r="K17" s="60" t="s">
        <v>23</v>
      </c>
      <c r="L17" s="60" t="s">
        <v>23</v>
      </c>
      <c r="M17" s="60" t="s">
        <v>23</v>
      </c>
      <c r="N17" s="60" t="s">
        <v>23</v>
      </c>
      <c r="O17" s="60" t="s">
        <v>23</v>
      </c>
      <c r="P17" s="60" t="s">
        <v>23</v>
      </c>
      <c r="Q17" s="60" t="s">
        <v>23</v>
      </c>
      <c r="R17" s="60" t="s">
        <v>163</v>
      </c>
      <c r="S17" s="365"/>
    </row>
    <row r="18" spans="1:22" ht="23.25">
      <c r="A18" s="60">
        <v>1</v>
      </c>
      <c r="B18" s="60">
        <v>2</v>
      </c>
      <c r="C18" s="60">
        <v>3</v>
      </c>
      <c r="D18" s="64">
        <v>4</v>
      </c>
      <c r="E18" s="64">
        <v>5</v>
      </c>
      <c r="F18" s="64">
        <v>6</v>
      </c>
      <c r="G18" s="60">
        <v>7</v>
      </c>
      <c r="H18" s="62">
        <v>8</v>
      </c>
      <c r="I18" s="60">
        <v>9</v>
      </c>
      <c r="J18" s="60">
        <v>10</v>
      </c>
      <c r="K18" s="60">
        <v>11</v>
      </c>
      <c r="L18" s="60">
        <v>12</v>
      </c>
      <c r="M18" s="60">
        <v>13</v>
      </c>
      <c r="N18" s="60">
        <v>14</v>
      </c>
      <c r="O18" s="60">
        <v>15</v>
      </c>
      <c r="P18" s="60">
        <v>16</v>
      </c>
      <c r="Q18" s="60">
        <v>17</v>
      </c>
      <c r="R18" s="60">
        <v>18</v>
      </c>
      <c r="S18" s="63" t="s">
        <v>198</v>
      </c>
      <c r="U18" s="13"/>
    </row>
    <row r="19" spans="1:22" ht="80.25" customHeight="1">
      <c r="A19" s="360" t="s">
        <v>306</v>
      </c>
      <c r="B19" s="360"/>
      <c r="C19" s="146" t="s">
        <v>24</v>
      </c>
      <c r="D19" s="148" t="s">
        <v>24</v>
      </c>
      <c r="E19" s="148" t="s">
        <v>24</v>
      </c>
      <c r="F19" s="148"/>
      <c r="G19" s="72"/>
      <c r="H19" s="200"/>
      <c r="I19" s="72">
        <f>I25+I46</f>
        <v>27329855</v>
      </c>
      <c r="J19" s="72">
        <f>J25+J46</f>
        <v>1691306.23</v>
      </c>
      <c r="K19" s="72">
        <v>0</v>
      </c>
      <c r="L19" s="72">
        <f>L25+L46</f>
        <v>1691306.23</v>
      </c>
      <c r="M19" s="72">
        <f>M25+M46</f>
        <v>23947242.540000007</v>
      </c>
      <c r="N19" s="72">
        <v>0</v>
      </c>
      <c r="O19" s="72">
        <v>0</v>
      </c>
      <c r="P19" s="72">
        <v>0</v>
      </c>
      <c r="Q19" s="72">
        <v>0</v>
      </c>
      <c r="R19" s="72">
        <v>4476.78</v>
      </c>
      <c r="S19" s="72" t="s">
        <v>24</v>
      </c>
      <c r="T19" s="13"/>
      <c r="U19" s="13"/>
      <c r="V19" s="13"/>
    </row>
    <row r="20" spans="1:22" ht="78" customHeight="1">
      <c r="A20" s="243">
        <v>1</v>
      </c>
      <c r="B20" s="260" t="s">
        <v>308</v>
      </c>
      <c r="C20" s="243">
        <v>2</v>
      </c>
      <c r="D20" s="260">
        <v>3</v>
      </c>
      <c r="E20" s="260">
        <v>2</v>
      </c>
      <c r="F20" s="260">
        <v>18</v>
      </c>
      <c r="G20" s="260">
        <v>1233.3</v>
      </c>
      <c r="H20" s="244">
        <v>36</v>
      </c>
      <c r="I20" s="262">
        <v>275835</v>
      </c>
      <c r="J20" s="257">
        <v>46415.54</v>
      </c>
      <c r="K20" s="245">
        <v>0</v>
      </c>
      <c r="L20" s="257">
        <v>46415.54</v>
      </c>
      <c r="M20" s="261">
        <f>I20-J20-L20</f>
        <v>183003.91999999998</v>
      </c>
      <c r="N20" s="246">
        <v>0</v>
      </c>
      <c r="O20" s="246">
        <v>0</v>
      </c>
      <c r="P20" s="246">
        <v>0</v>
      </c>
      <c r="Q20" s="246">
        <v>0</v>
      </c>
      <c r="R20" s="246">
        <v>223.66</v>
      </c>
      <c r="S20" s="244">
        <v>2017</v>
      </c>
      <c r="T20" s="13"/>
      <c r="U20" s="13"/>
      <c r="V20" s="13"/>
    </row>
    <row r="21" spans="1:22" s="133" customFormat="1" ht="57.75" customHeight="1">
      <c r="A21" s="243"/>
      <c r="B21" s="260" t="s">
        <v>309</v>
      </c>
      <c r="C21" s="243">
        <v>2</v>
      </c>
      <c r="D21" s="257">
        <v>3</v>
      </c>
      <c r="E21" s="257">
        <v>2</v>
      </c>
      <c r="F21" s="257">
        <v>18</v>
      </c>
      <c r="G21" s="257">
        <v>918.3</v>
      </c>
      <c r="H21" s="244">
        <v>40</v>
      </c>
      <c r="I21" s="263">
        <v>872000</v>
      </c>
      <c r="J21" s="257">
        <v>48878.73</v>
      </c>
      <c r="K21" s="245">
        <v>0</v>
      </c>
      <c r="L21" s="257">
        <v>48878.73</v>
      </c>
      <c r="M21" s="261">
        <f t="shared" ref="M21:M24" si="0">I21-J21-L21</f>
        <v>774242.54</v>
      </c>
      <c r="N21" s="246">
        <v>0</v>
      </c>
      <c r="O21" s="246">
        <v>0</v>
      </c>
      <c r="P21" s="246">
        <v>0</v>
      </c>
      <c r="Q21" s="246">
        <v>0</v>
      </c>
      <c r="R21" s="246">
        <f t="shared" ref="R21:R24" si="1">I21/G21</f>
        <v>949.58074703256023</v>
      </c>
      <c r="S21" s="244">
        <v>2017</v>
      </c>
      <c r="T21" s="13"/>
      <c r="U21" s="13"/>
      <c r="V21" s="13"/>
    </row>
    <row r="22" spans="1:22" ht="52.5" customHeight="1">
      <c r="A22" s="243" t="s">
        <v>161</v>
      </c>
      <c r="B22" s="260" t="s">
        <v>310</v>
      </c>
      <c r="C22" s="243">
        <v>2</v>
      </c>
      <c r="D22" s="257">
        <v>3</v>
      </c>
      <c r="E22" s="257">
        <v>2</v>
      </c>
      <c r="F22" s="257">
        <v>18</v>
      </c>
      <c r="G22" s="257">
        <v>923.6</v>
      </c>
      <c r="H22" s="244">
        <v>45</v>
      </c>
      <c r="I22" s="263">
        <v>963350</v>
      </c>
      <c r="J22" s="257">
        <v>54784.27</v>
      </c>
      <c r="K22" s="245">
        <v>0</v>
      </c>
      <c r="L22" s="257">
        <v>54784.27</v>
      </c>
      <c r="M22" s="261">
        <f t="shared" si="0"/>
        <v>853781.46</v>
      </c>
      <c r="N22" s="246">
        <v>0</v>
      </c>
      <c r="O22" s="246">
        <v>0</v>
      </c>
      <c r="P22" s="246">
        <v>0</v>
      </c>
      <c r="Q22" s="246">
        <v>0</v>
      </c>
      <c r="R22" s="246">
        <f t="shared" si="1"/>
        <v>1043.0381117366826</v>
      </c>
      <c r="S22" s="244">
        <v>2017</v>
      </c>
      <c r="T22" s="13"/>
      <c r="U22" s="13"/>
      <c r="V22" s="13"/>
    </row>
    <row r="23" spans="1:22" s="133" customFormat="1" ht="54" customHeight="1">
      <c r="A23" s="243"/>
      <c r="B23" s="260" t="s">
        <v>311</v>
      </c>
      <c r="C23" s="243">
        <v>2</v>
      </c>
      <c r="D23" s="257">
        <v>3</v>
      </c>
      <c r="E23" s="257">
        <v>2</v>
      </c>
      <c r="F23" s="257">
        <v>18</v>
      </c>
      <c r="G23" s="257">
        <v>918.4</v>
      </c>
      <c r="H23" s="244">
        <v>39</v>
      </c>
      <c r="I23" s="263">
        <v>866235</v>
      </c>
      <c r="J23" s="257">
        <v>50960.23</v>
      </c>
      <c r="K23" s="245">
        <v>0</v>
      </c>
      <c r="L23" s="257">
        <v>50960.23</v>
      </c>
      <c r="M23" s="261">
        <f t="shared" si="0"/>
        <v>764314.54</v>
      </c>
      <c r="N23" s="246">
        <v>0</v>
      </c>
      <c r="O23" s="246">
        <v>0</v>
      </c>
      <c r="P23" s="246">
        <v>0</v>
      </c>
      <c r="Q23" s="246">
        <v>0</v>
      </c>
      <c r="R23" s="246">
        <f t="shared" si="1"/>
        <v>943.20013066202091</v>
      </c>
      <c r="S23" s="244">
        <v>2017</v>
      </c>
      <c r="T23" s="13"/>
      <c r="U23" s="13"/>
      <c r="V23" s="13"/>
    </row>
    <row r="24" spans="1:22" ht="62.25" customHeight="1">
      <c r="A24" s="243" t="s">
        <v>162</v>
      </c>
      <c r="B24" s="260" t="s">
        <v>312</v>
      </c>
      <c r="C24" s="243">
        <v>2</v>
      </c>
      <c r="D24" s="257">
        <v>3</v>
      </c>
      <c r="E24" s="257">
        <v>2</v>
      </c>
      <c r="F24" s="257">
        <v>18</v>
      </c>
      <c r="G24" s="257">
        <v>1295</v>
      </c>
      <c r="H24" s="244">
        <v>31</v>
      </c>
      <c r="I24" s="263">
        <v>1204000</v>
      </c>
      <c r="J24" s="257">
        <v>61617.91</v>
      </c>
      <c r="K24" s="245">
        <v>0</v>
      </c>
      <c r="L24" s="257">
        <v>61617.91</v>
      </c>
      <c r="M24" s="261">
        <f t="shared" si="0"/>
        <v>1080764.1800000002</v>
      </c>
      <c r="N24" s="246">
        <v>0</v>
      </c>
      <c r="O24" s="246">
        <v>0</v>
      </c>
      <c r="P24" s="246">
        <v>0</v>
      </c>
      <c r="Q24" s="246">
        <v>0</v>
      </c>
      <c r="R24" s="246">
        <f t="shared" si="1"/>
        <v>929.72972972972968</v>
      </c>
      <c r="S24" s="244">
        <v>2017</v>
      </c>
      <c r="T24" s="13"/>
      <c r="U24" s="13"/>
      <c r="V24" s="13"/>
    </row>
    <row r="25" spans="1:22" s="15" customFormat="1" ht="53.25" customHeight="1">
      <c r="A25" s="374" t="s">
        <v>304</v>
      </c>
      <c r="B25" s="374"/>
      <c r="C25" s="243" t="s">
        <v>24</v>
      </c>
      <c r="D25" s="247" t="s">
        <v>24</v>
      </c>
      <c r="E25" s="247" t="s">
        <v>24</v>
      </c>
      <c r="F25" s="247">
        <f>SUM(F20:F24)</f>
        <v>90</v>
      </c>
      <c r="G25" s="246">
        <f>SUM(G20:G24)</f>
        <v>5288.6</v>
      </c>
      <c r="H25" s="248">
        <f>SUM(H20:H24)</f>
        <v>191</v>
      </c>
      <c r="I25" s="246">
        <f>SUM(I20:I24)</f>
        <v>4181420</v>
      </c>
      <c r="J25" s="246">
        <v>262656.68</v>
      </c>
      <c r="K25" s="246">
        <v>0</v>
      </c>
      <c r="L25" s="246">
        <v>262656.68</v>
      </c>
      <c r="M25" s="246">
        <f>SUM(M20:M24)</f>
        <v>3656106.64</v>
      </c>
      <c r="N25" s="246">
        <v>0</v>
      </c>
      <c r="O25" s="246">
        <v>0</v>
      </c>
      <c r="P25" s="246">
        <v>0</v>
      </c>
      <c r="Q25" s="246">
        <v>0</v>
      </c>
      <c r="R25" s="246">
        <f>SUM(R20:R24)</f>
        <v>4089.2087191609935</v>
      </c>
      <c r="S25" s="249" t="s">
        <v>24</v>
      </c>
      <c r="T25" s="13"/>
      <c r="U25" s="13"/>
      <c r="V25" s="14"/>
    </row>
    <row r="26" spans="1:22" s="15" customFormat="1" ht="32.25" hidden="1" customHeight="1">
      <c r="A26" s="358" t="s">
        <v>66</v>
      </c>
      <c r="B26" s="359"/>
      <c r="C26" s="243"/>
      <c r="D26" s="247" t="s">
        <v>24</v>
      </c>
      <c r="E26" s="247" t="s">
        <v>24</v>
      </c>
      <c r="F26" s="247"/>
      <c r="G26" s="246"/>
      <c r="H26" s="248"/>
      <c r="I26" s="250"/>
      <c r="J26" s="250"/>
      <c r="K26" s="250"/>
      <c r="L26" s="250"/>
      <c r="M26" s="250"/>
      <c r="N26" s="246"/>
      <c r="O26" s="246"/>
      <c r="P26" s="246"/>
      <c r="Q26" s="246"/>
      <c r="R26" s="246"/>
      <c r="S26" s="249"/>
      <c r="T26" s="13"/>
      <c r="U26" s="13"/>
      <c r="V26" s="14"/>
    </row>
    <row r="27" spans="1:22" ht="69.75" hidden="1">
      <c r="A27" s="243">
        <v>9</v>
      </c>
      <c r="B27" s="243" t="s">
        <v>67</v>
      </c>
      <c r="C27" s="251"/>
      <c r="D27" s="247" t="s">
        <v>26</v>
      </c>
      <c r="E27" s="247">
        <v>5</v>
      </c>
      <c r="F27" s="247"/>
      <c r="G27" s="246">
        <v>7416.1</v>
      </c>
      <c r="H27" s="244">
        <v>73</v>
      </c>
      <c r="I27" s="252">
        <f>J27+M27+N27+O27+Q27</f>
        <v>787800</v>
      </c>
      <c r="J27" s="252">
        <v>238745.88888888885</v>
      </c>
      <c r="K27" s="252"/>
      <c r="L27" s="252"/>
      <c r="M27" s="252">
        <v>549054.11111111112</v>
      </c>
      <c r="N27" s="246">
        <v>0</v>
      </c>
      <c r="O27" s="246">
        <v>0</v>
      </c>
      <c r="P27" s="246"/>
      <c r="Q27" s="246">
        <v>0</v>
      </c>
      <c r="R27" s="246"/>
      <c r="S27" s="249" t="s">
        <v>27</v>
      </c>
      <c r="T27" s="13"/>
      <c r="U27" s="13"/>
      <c r="V27" s="13"/>
    </row>
    <row r="28" spans="1:22" ht="69.75" hidden="1">
      <c r="A28" s="243">
        <v>10</v>
      </c>
      <c r="B28" s="243" t="s">
        <v>64</v>
      </c>
      <c r="C28" s="251"/>
      <c r="D28" s="247" t="s">
        <v>28</v>
      </c>
      <c r="E28" s="247">
        <v>5</v>
      </c>
      <c r="F28" s="247"/>
      <c r="G28" s="246">
        <v>11742.3</v>
      </c>
      <c r="H28" s="244">
        <v>181</v>
      </c>
      <c r="I28" s="252">
        <f>J28+M28+N28+O28+Q28</f>
        <v>1900000</v>
      </c>
      <c r="J28" s="252">
        <v>597221.87777777773</v>
      </c>
      <c r="K28" s="252"/>
      <c r="L28" s="252"/>
      <c r="M28" s="252">
        <v>1302778.1222222224</v>
      </c>
      <c r="N28" s="246">
        <v>0</v>
      </c>
      <c r="O28" s="246">
        <v>0</v>
      </c>
      <c r="P28" s="246"/>
      <c r="Q28" s="246">
        <v>0</v>
      </c>
      <c r="R28" s="246"/>
      <c r="S28" s="249" t="s">
        <v>27</v>
      </c>
      <c r="T28" s="13"/>
      <c r="U28" s="13"/>
      <c r="V28" s="13"/>
    </row>
    <row r="29" spans="1:22" ht="23.25" hidden="1">
      <c r="A29" s="253"/>
      <c r="B29" s="253"/>
      <c r="C29" s="253"/>
      <c r="D29" s="253"/>
      <c r="E29" s="253"/>
      <c r="F29" s="253"/>
      <c r="G29" s="253"/>
      <c r="H29" s="254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</row>
    <row r="30" spans="1:22" s="147" customFormat="1" ht="23.25">
      <c r="A30" s="253"/>
      <c r="B30" s="253"/>
      <c r="C30" s="253"/>
      <c r="D30" s="253"/>
      <c r="E30" s="253"/>
      <c r="F30" s="253"/>
      <c r="G30" s="253"/>
      <c r="H30" s="254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</row>
    <row r="31" spans="1:22" s="147" customFormat="1" ht="46.5">
      <c r="A31" s="255"/>
      <c r="B31" s="256" t="s">
        <v>327</v>
      </c>
      <c r="C31" s="255">
        <v>1</v>
      </c>
      <c r="D31" s="257">
        <v>3</v>
      </c>
      <c r="E31" s="257">
        <v>3</v>
      </c>
      <c r="F31" s="257">
        <v>36</v>
      </c>
      <c r="G31" s="257">
        <v>1826.1</v>
      </c>
      <c r="H31" s="257">
        <v>58</v>
      </c>
      <c r="I31" s="257">
        <v>1402800</v>
      </c>
      <c r="J31" s="257">
        <v>74253.39</v>
      </c>
      <c r="K31" s="245">
        <v>0</v>
      </c>
      <c r="L31" s="257">
        <v>74253.39</v>
      </c>
      <c r="M31" s="257">
        <f>I31-J31-L31</f>
        <v>1254293.2200000002</v>
      </c>
      <c r="N31" s="246">
        <v>0</v>
      </c>
      <c r="O31" s="246">
        <v>0</v>
      </c>
      <c r="P31" s="246">
        <v>0</v>
      </c>
      <c r="Q31" s="246">
        <v>0</v>
      </c>
      <c r="R31" s="258">
        <f>I31/G31</f>
        <v>768.19451289633651</v>
      </c>
      <c r="S31" s="244">
        <v>2017</v>
      </c>
    </row>
    <row r="32" spans="1:22" s="147" customFormat="1" ht="46.5">
      <c r="A32" s="255"/>
      <c r="B32" s="256" t="s">
        <v>328</v>
      </c>
      <c r="C32" s="255">
        <v>1</v>
      </c>
      <c r="D32" s="257">
        <v>3</v>
      </c>
      <c r="E32" s="257">
        <v>3</v>
      </c>
      <c r="F32" s="257">
        <v>36</v>
      </c>
      <c r="G32" s="257">
        <v>1826.1</v>
      </c>
      <c r="H32" s="257">
        <v>64</v>
      </c>
      <c r="I32" s="255">
        <v>1393200</v>
      </c>
      <c r="J32" s="257">
        <v>75314.39</v>
      </c>
      <c r="K32" s="245">
        <v>0</v>
      </c>
      <c r="L32" s="257">
        <v>75314.39</v>
      </c>
      <c r="M32" s="257">
        <f t="shared" ref="M32:M45" si="2">I32-J32-L32</f>
        <v>1242571.2200000002</v>
      </c>
      <c r="N32" s="246">
        <v>0</v>
      </c>
      <c r="O32" s="246">
        <v>0</v>
      </c>
      <c r="P32" s="246">
        <v>0</v>
      </c>
      <c r="Q32" s="246">
        <v>0</v>
      </c>
      <c r="R32" s="258">
        <f t="shared" ref="R32:R46" si="3">I32/G32</f>
        <v>762.93740758994579</v>
      </c>
      <c r="S32" s="244">
        <v>2017</v>
      </c>
    </row>
    <row r="33" spans="1:19" s="147" customFormat="1" ht="69.75">
      <c r="A33" s="255"/>
      <c r="B33" s="256" t="s">
        <v>329</v>
      </c>
      <c r="C33" s="255">
        <v>1</v>
      </c>
      <c r="D33" s="257">
        <v>2</v>
      </c>
      <c r="E33" s="257">
        <v>4</v>
      </c>
      <c r="F33" s="257">
        <v>16</v>
      </c>
      <c r="G33" s="257">
        <v>1297.4000000000001</v>
      </c>
      <c r="H33" s="257">
        <v>41</v>
      </c>
      <c r="I33" s="255">
        <v>1075200</v>
      </c>
      <c r="J33" s="257">
        <v>53817.68</v>
      </c>
      <c r="K33" s="245">
        <v>0</v>
      </c>
      <c r="L33" s="257">
        <v>53817.68</v>
      </c>
      <c r="M33" s="257">
        <f t="shared" si="2"/>
        <v>967564.6399999999</v>
      </c>
      <c r="N33" s="246">
        <v>0</v>
      </c>
      <c r="O33" s="246">
        <v>0</v>
      </c>
      <c r="P33" s="246">
        <v>0</v>
      </c>
      <c r="Q33" s="246">
        <v>0</v>
      </c>
      <c r="R33" s="258">
        <f t="shared" si="3"/>
        <v>828.73439186064434</v>
      </c>
      <c r="S33" s="244">
        <v>2017</v>
      </c>
    </row>
    <row r="34" spans="1:19" s="147" customFormat="1" ht="69.75">
      <c r="A34" s="255"/>
      <c r="B34" s="256" t="s">
        <v>330</v>
      </c>
      <c r="C34" s="255">
        <v>1</v>
      </c>
      <c r="D34" s="257">
        <v>5</v>
      </c>
      <c r="E34" s="257">
        <v>6</v>
      </c>
      <c r="F34" s="257">
        <v>97</v>
      </c>
      <c r="G34" s="257">
        <v>5823.8</v>
      </c>
      <c r="H34" s="257">
        <v>186</v>
      </c>
      <c r="I34" s="255">
        <v>4422325</v>
      </c>
      <c r="J34" s="257">
        <v>261665.31</v>
      </c>
      <c r="K34" s="245">
        <v>0</v>
      </c>
      <c r="L34" s="257">
        <v>261665.31</v>
      </c>
      <c r="M34" s="257">
        <f t="shared" si="2"/>
        <v>3898994.38</v>
      </c>
      <c r="N34" s="246">
        <v>0</v>
      </c>
      <c r="O34" s="246">
        <v>0</v>
      </c>
      <c r="P34" s="246">
        <v>0</v>
      </c>
      <c r="Q34" s="246">
        <v>0</v>
      </c>
      <c r="R34" s="258">
        <f t="shared" si="3"/>
        <v>759.35385830557368</v>
      </c>
      <c r="S34" s="244">
        <v>2017</v>
      </c>
    </row>
    <row r="35" spans="1:19" s="147" customFormat="1" ht="46.5">
      <c r="A35" s="255"/>
      <c r="B35" s="256" t="s">
        <v>331</v>
      </c>
      <c r="C35" s="255">
        <v>1</v>
      </c>
      <c r="D35" s="257">
        <v>4</v>
      </c>
      <c r="E35" s="257">
        <v>4</v>
      </c>
      <c r="F35" s="257">
        <v>32</v>
      </c>
      <c r="G35" s="257">
        <v>2013.6</v>
      </c>
      <c r="H35" s="257">
        <v>43</v>
      </c>
      <c r="I35" s="257">
        <v>1541500</v>
      </c>
      <c r="J35" s="257">
        <v>113425</v>
      </c>
      <c r="K35" s="245">
        <v>0</v>
      </c>
      <c r="L35" s="257">
        <v>113425</v>
      </c>
      <c r="M35" s="257">
        <f t="shared" si="2"/>
        <v>1314650</v>
      </c>
      <c r="N35" s="246">
        <v>0</v>
      </c>
      <c r="O35" s="246">
        <v>0</v>
      </c>
      <c r="P35" s="246">
        <v>0</v>
      </c>
      <c r="Q35" s="246">
        <v>0</v>
      </c>
      <c r="R35" s="258">
        <f t="shared" si="3"/>
        <v>765.54429876837503</v>
      </c>
      <c r="S35" s="244">
        <v>2017</v>
      </c>
    </row>
    <row r="36" spans="1:19" s="147" customFormat="1" ht="46.5">
      <c r="A36" s="255"/>
      <c r="B36" s="256" t="s">
        <v>332</v>
      </c>
      <c r="C36" s="255">
        <v>2</v>
      </c>
      <c r="D36" s="257">
        <v>5</v>
      </c>
      <c r="E36" s="257">
        <v>4</v>
      </c>
      <c r="F36" s="257">
        <v>61</v>
      </c>
      <c r="G36" s="257">
        <v>3853.9</v>
      </c>
      <c r="H36" s="257">
        <v>158</v>
      </c>
      <c r="I36" s="255">
        <v>1855450</v>
      </c>
      <c r="J36" s="257">
        <v>145373.13</v>
      </c>
      <c r="K36" s="245">
        <v>0</v>
      </c>
      <c r="L36" s="257">
        <v>145373.13</v>
      </c>
      <c r="M36" s="257">
        <f t="shared" si="2"/>
        <v>1564703.7400000002</v>
      </c>
      <c r="N36" s="246">
        <v>0</v>
      </c>
      <c r="O36" s="246">
        <v>0</v>
      </c>
      <c r="P36" s="246">
        <v>0</v>
      </c>
      <c r="Q36" s="246">
        <v>0</v>
      </c>
      <c r="R36" s="258">
        <f t="shared" si="3"/>
        <v>481.44736500687611</v>
      </c>
      <c r="S36" s="244">
        <v>2017</v>
      </c>
    </row>
    <row r="37" spans="1:19" s="147" customFormat="1" ht="46.5">
      <c r="A37" s="255"/>
      <c r="B37" s="256" t="s">
        <v>333</v>
      </c>
      <c r="C37" s="255">
        <v>1</v>
      </c>
      <c r="D37" s="257">
        <v>4</v>
      </c>
      <c r="E37" s="257">
        <v>3</v>
      </c>
      <c r="F37" s="257">
        <v>48</v>
      </c>
      <c r="G37" s="257">
        <v>2164.1999999999998</v>
      </c>
      <c r="H37" s="257">
        <v>67</v>
      </c>
      <c r="I37" s="255">
        <v>1879100</v>
      </c>
      <c r="J37" s="257">
        <v>110169.57</v>
      </c>
      <c r="K37" s="245">
        <v>0</v>
      </c>
      <c r="L37" s="257">
        <v>110169.57</v>
      </c>
      <c r="M37" s="257">
        <f t="shared" si="2"/>
        <v>1658760.8599999999</v>
      </c>
      <c r="N37" s="246">
        <v>0</v>
      </c>
      <c r="O37" s="246">
        <v>0</v>
      </c>
      <c r="P37" s="246">
        <v>0</v>
      </c>
      <c r="Q37" s="246">
        <v>0</v>
      </c>
      <c r="R37" s="258">
        <f t="shared" si="3"/>
        <v>868.26540985121528</v>
      </c>
      <c r="S37" s="244">
        <v>2017</v>
      </c>
    </row>
    <row r="38" spans="1:19" s="147" customFormat="1" ht="46.5">
      <c r="A38" s="255"/>
      <c r="B38" s="256" t="s">
        <v>334</v>
      </c>
      <c r="C38" s="255">
        <v>1</v>
      </c>
      <c r="D38" s="257">
        <v>4</v>
      </c>
      <c r="E38" s="257">
        <v>3</v>
      </c>
      <c r="F38" s="257">
        <v>48</v>
      </c>
      <c r="G38" s="257">
        <v>2113.4</v>
      </c>
      <c r="H38" s="257">
        <v>85</v>
      </c>
      <c r="I38" s="255">
        <v>1903440</v>
      </c>
      <c r="J38" s="257">
        <v>113851.48</v>
      </c>
      <c r="K38" s="245">
        <v>0</v>
      </c>
      <c r="L38" s="257">
        <v>113851.48</v>
      </c>
      <c r="M38" s="257">
        <f t="shared" si="2"/>
        <v>1675737.04</v>
      </c>
      <c r="N38" s="246">
        <v>0</v>
      </c>
      <c r="O38" s="246">
        <v>0</v>
      </c>
      <c r="P38" s="246">
        <v>0</v>
      </c>
      <c r="Q38" s="246">
        <v>0</v>
      </c>
      <c r="R38" s="258">
        <f t="shared" si="3"/>
        <v>900.65297624680602</v>
      </c>
      <c r="S38" s="244">
        <v>2017</v>
      </c>
    </row>
    <row r="39" spans="1:19" s="147" customFormat="1" ht="46.5">
      <c r="A39" s="255"/>
      <c r="B39" s="256" t="s">
        <v>335</v>
      </c>
      <c r="C39" s="255">
        <v>1</v>
      </c>
      <c r="D39" s="257">
        <v>4</v>
      </c>
      <c r="E39" s="257">
        <v>3</v>
      </c>
      <c r="F39" s="257">
        <v>48</v>
      </c>
      <c r="G39" s="257">
        <v>2571.4</v>
      </c>
      <c r="H39" s="257">
        <v>78</v>
      </c>
      <c r="I39" s="255">
        <v>1470600</v>
      </c>
      <c r="J39" s="257">
        <v>86697.84</v>
      </c>
      <c r="K39" s="245">
        <v>0</v>
      </c>
      <c r="L39" s="257">
        <v>86697.84</v>
      </c>
      <c r="M39" s="257">
        <f t="shared" si="2"/>
        <v>1297204.3199999998</v>
      </c>
      <c r="N39" s="246">
        <v>0</v>
      </c>
      <c r="O39" s="246">
        <v>0</v>
      </c>
      <c r="P39" s="246">
        <v>0</v>
      </c>
      <c r="Q39" s="246">
        <v>0</v>
      </c>
      <c r="R39" s="258">
        <f t="shared" si="3"/>
        <v>571.90635451505011</v>
      </c>
      <c r="S39" s="244">
        <v>2017</v>
      </c>
    </row>
    <row r="40" spans="1:19" s="147" customFormat="1" ht="46.5">
      <c r="A40" s="255"/>
      <c r="B40" s="256" t="s">
        <v>336</v>
      </c>
      <c r="C40" s="255">
        <v>1</v>
      </c>
      <c r="D40" s="257">
        <v>4</v>
      </c>
      <c r="E40" s="257">
        <v>3</v>
      </c>
      <c r="F40" s="257">
        <v>36</v>
      </c>
      <c r="G40" s="257">
        <v>2769.1</v>
      </c>
      <c r="H40" s="257">
        <v>74</v>
      </c>
      <c r="I40" s="255">
        <v>1526500</v>
      </c>
      <c r="J40" s="257">
        <v>122234.79</v>
      </c>
      <c r="K40" s="245">
        <v>0</v>
      </c>
      <c r="L40" s="257">
        <v>122234.79</v>
      </c>
      <c r="M40" s="257">
        <f t="shared" si="2"/>
        <v>1282030.42</v>
      </c>
      <c r="N40" s="246">
        <v>0</v>
      </c>
      <c r="O40" s="246">
        <v>0</v>
      </c>
      <c r="P40" s="246">
        <v>0</v>
      </c>
      <c r="Q40" s="246">
        <v>0</v>
      </c>
      <c r="R40" s="258">
        <f t="shared" si="3"/>
        <v>551.26214293452745</v>
      </c>
      <c r="S40" s="244">
        <v>2017</v>
      </c>
    </row>
    <row r="41" spans="1:19" s="147" customFormat="1" ht="46.5">
      <c r="A41" s="255"/>
      <c r="B41" s="256" t="s">
        <v>337</v>
      </c>
      <c r="C41" s="255">
        <v>1</v>
      </c>
      <c r="D41" s="257">
        <v>2</v>
      </c>
      <c r="E41" s="257">
        <v>3</v>
      </c>
      <c r="F41" s="257">
        <v>15</v>
      </c>
      <c r="G41" s="257">
        <v>797.7</v>
      </c>
      <c r="H41" s="257">
        <v>27</v>
      </c>
      <c r="I41" s="255">
        <v>858000</v>
      </c>
      <c r="J41" s="257">
        <v>43345.47</v>
      </c>
      <c r="K41" s="245">
        <v>0</v>
      </c>
      <c r="L41" s="257">
        <v>43345.47</v>
      </c>
      <c r="M41" s="257">
        <f t="shared" si="2"/>
        <v>771309.06</v>
      </c>
      <c r="N41" s="246">
        <v>0</v>
      </c>
      <c r="O41" s="246">
        <v>0</v>
      </c>
      <c r="P41" s="246">
        <v>0</v>
      </c>
      <c r="Q41" s="246">
        <v>0</v>
      </c>
      <c r="R41" s="258">
        <f t="shared" si="3"/>
        <v>1075.5923279428355</v>
      </c>
      <c r="S41" s="244">
        <v>2017</v>
      </c>
    </row>
    <row r="42" spans="1:19" s="147" customFormat="1" ht="46.5">
      <c r="A42" s="255"/>
      <c r="B42" s="256" t="s">
        <v>338</v>
      </c>
      <c r="C42" s="255">
        <v>1</v>
      </c>
      <c r="D42" s="257">
        <v>3</v>
      </c>
      <c r="E42" s="257">
        <v>3</v>
      </c>
      <c r="F42" s="257">
        <v>36</v>
      </c>
      <c r="G42" s="257">
        <v>1814.1</v>
      </c>
      <c r="H42" s="257">
        <v>51</v>
      </c>
      <c r="I42" s="257">
        <v>1402800</v>
      </c>
      <c r="J42" s="257">
        <v>89281.49</v>
      </c>
      <c r="K42" s="245">
        <v>0</v>
      </c>
      <c r="L42" s="257">
        <v>89281.49</v>
      </c>
      <c r="M42" s="257">
        <f t="shared" si="2"/>
        <v>1224237.02</v>
      </c>
      <c r="N42" s="246">
        <v>0</v>
      </c>
      <c r="O42" s="246">
        <v>0</v>
      </c>
      <c r="P42" s="246">
        <v>0</v>
      </c>
      <c r="Q42" s="246">
        <v>0</v>
      </c>
      <c r="R42" s="258">
        <f t="shared" si="3"/>
        <v>773.27600463039528</v>
      </c>
      <c r="S42" s="244">
        <v>2017</v>
      </c>
    </row>
    <row r="43" spans="1:19" s="147" customFormat="1" ht="46.5">
      <c r="A43" s="255"/>
      <c r="B43" s="256" t="s">
        <v>339</v>
      </c>
      <c r="C43" s="255">
        <v>1</v>
      </c>
      <c r="D43" s="257">
        <v>3</v>
      </c>
      <c r="E43" s="257">
        <v>3</v>
      </c>
      <c r="F43" s="257">
        <v>36</v>
      </c>
      <c r="G43" s="257">
        <v>1683.4</v>
      </c>
      <c r="H43" s="257">
        <v>67</v>
      </c>
      <c r="I43" s="257">
        <v>1402800</v>
      </c>
      <c r="J43" s="257">
        <v>81292.13</v>
      </c>
      <c r="K43" s="245">
        <v>0</v>
      </c>
      <c r="L43" s="257">
        <v>81292.13</v>
      </c>
      <c r="M43" s="257">
        <f t="shared" si="2"/>
        <v>1240215.7400000002</v>
      </c>
      <c r="N43" s="246">
        <v>0</v>
      </c>
      <c r="O43" s="246">
        <v>0</v>
      </c>
      <c r="P43" s="246">
        <v>0</v>
      </c>
      <c r="Q43" s="246">
        <v>0</v>
      </c>
      <c r="R43" s="258">
        <f t="shared" si="3"/>
        <v>833.3135321373411</v>
      </c>
      <c r="S43" s="244">
        <v>2017</v>
      </c>
    </row>
    <row r="44" spans="1:19" s="147" customFormat="1" ht="46.5">
      <c r="A44" s="255"/>
      <c r="B44" s="255" t="s">
        <v>340</v>
      </c>
      <c r="C44" s="255">
        <v>1</v>
      </c>
      <c r="D44" s="257">
        <v>2</v>
      </c>
      <c r="E44" s="257">
        <v>2</v>
      </c>
      <c r="F44" s="257">
        <v>12</v>
      </c>
      <c r="G44" s="257">
        <v>462.1</v>
      </c>
      <c r="H44" s="257">
        <v>12</v>
      </c>
      <c r="I44" s="255">
        <v>482400</v>
      </c>
      <c r="J44" s="257">
        <v>26251.599999999999</v>
      </c>
      <c r="K44" s="245">
        <v>0</v>
      </c>
      <c r="L44" s="257">
        <v>26251.599999999999</v>
      </c>
      <c r="M44" s="257">
        <f t="shared" si="2"/>
        <v>429896.80000000005</v>
      </c>
      <c r="N44" s="246">
        <v>0</v>
      </c>
      <c r="O44" s="246">
        <v>0</v>
      </c>
      <c r="P44" s="246">
        <v>0</v>
      </c>
      <c r="Q44" s="246">
        <v>0</v>
      </c>
      <c r="R44" s="258">
        <f t="shared" si="3"/>
        <v>1043.9298853062107</v>
      </c>
      <c r="S44" s="244">
        <v>2017</v>
      </c>
    </row>
    <row r="45" spans="1:19" s="147" customFormat="1" ht="46.5">
      <c r="A45" s="255"/>
      <c r="B45" s="255" t="s">
        <v>341</v>
      </c>
      <c r="C45" s="255">
        <v>2</v>
      </c>
      <c r="D45" s="257">
        <v>2</v>
      </c>
      <c r="E45" s="257">
        <v>1</v>
      </c>
      <c r="F45" s="257">
        <v>8</v>
      </c>
      <c r="G45" s="257">
        <v>474.7</v>
      </c>
      <c r="H45" s="257">
        <v>11</v>
      </c>
      <c r="I45" s="255">
        <v>532320</v>
      </c>
      <c r="J45" s="257">
        <v>31676.28</v>
      </c>
      <c r="K45" s="245">
        <v>0</v>
      </c>
      <c r="L45" s="257">
        <v>31676.28</v>
      </c>
      <c r="M45" s="257">
        <f t="shared" si="2"/>
        <v>468967.43999999994</v>
      </c>
      <c r="N45" s="246">
        <v>0</v>
      </c>
      <c r="O45" s="246">
        <v>0</v>
      </c>
      <c r="P45" s="246">
        <v>0</v>
      </c>
      <c r="Q45" s="246">
        <v>0</v>
      </c>
      <c r="R45" s="258">
        <f t="shared" si="3"/>
        <v>1121.3819254265852</v>
      </c>
      <c r="S45" s="244">
        <v>2017</v>
      </c>
    </row>
    <row r="46" spans="1:19" ht="23.25">
      <c r="A46" s="255"/>
      <c r="B46" s="255"/>
      <c r="C46" s="255"/>
      <c r="D46" s="255"/>
      <c r="E46" s="255"/>
      <c r="F46" s="255">
        <f t="shared" ref="F46:M46" si="4">SUM(F31:F45)</f>
        <v>565</v>
      </c>
      <c r="G46" s="255">
        <f t="shared" si="4"/>
        <v>31491.000000000004</v>
      </c>
      <c r="H46" s="257">
        <f t="shared" si="4"/>
        <v>1022</v>
      </c>
      <c r="I46" s="255">
        <f t="shared" si="4"/>
        <v>23148435</v>
      </c>
      <c r="J46" s="255">
        <f t="shared" si="4"/>
        <v>1428649.55</v>
      </c>
      <c r="K46" s="259">
        <f t="shared" si="4"/>
        <v>0</v>
      </c>
      <c r="L46" s="255">
        <f t="shared" si="4"/>
        <v>1428649.55</v>
      </c>
      <c r="M46" s="255">
        <f t="shared" si="4"/>
        <v>20291135.900000006</v>
      </c>
      <c r="N46" s="246">
        <v>0</v>
      </c>
      <c r="O46" s="246">
        <v>0</v>
      </c>
      <c r="P46" s="246">
        <v>0</v>
      </c>
      <c r="Q46" s="246">
        <v>0</v>
      </c>
      <c r="R46" s="258">
        <f t="shared" si="3"/>
        <v>735.08097551681419</v>
      </c>
      <c r="S46" s="255"/>
    </row>
    <row r="47" spans="1:19" ht="14.2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</row>
    <row r="48" spans="1:19" ht="64.5" customHeight="1">
      <c r="A48" s="468" t="s">
        <v>324</v>
      </c>
      <c r="B48" s="469"/>
      <c r="C48" s="469"/>
      <c r="D48" s="470"/>
      <c r="E48" s="169"/>
      <c r="F48" s="169"/>
      <c r="G48" s="169"/>
      <c r="H48" s="169"/>
      <c r="I48" s="373"/>
      <c r="J48" s="373"/>
      <c r="K48" s="373"/>
      <c r="L48" s="170"/>
      <c r="M48" s="170"/>
      <c r="N48" s="170"/>
      <c r="O48" s="372" t="s">
        <v>314</v>
      </c>
      <c r="P48" s="372"/>
    </row>
  </sheetData>
  <autoFilter ref="A18:V28"/>
  <mergeCells count="38">
    <mergeCell ref="D13:F14"/>
    <mergeCell ref="O1:S1"/>
    <mergeCell ref="O8:S8"/>
    <mergeCell ref="O3:S3"/>
    <mergeCell ref="S13:S17"/>
    <mergeCell ref="A9:S9"/>
    <mergeCell ref="A10:S10"/>
    <mergeCell ref="D15:D16"/>
    <mergeCell ref="I13:R13"/>
    <mergeCell ref="N15:N16"/>
    <mergeCell ref="A13:A17"/>
    <mergeCell ref="M15:M16"/>
    <mergeCell ref="I14:I16"/>
    <mergeCell ref="J14:Q14"/>
    <mergeCell ref="J15:J16"/>
    <mergeCell ref="F15:F16"/>
    <mergeCell ref="L15:L16"/>
    <mergeCell ref="A11:S11"/>
    <mergeCell ref="J12:S12"/>
    <mergeCell ref="Q15:Q16"/>
    <mergeCell ref="R14:R16"/>
    <mergeCell ref="C13:C17"/>
    <mergeCell ref="A26:B26"/>
    <mergeCell ref="A19:B19"/>
    <mergeCell ref="B13:B17"/>
    <mergeCell ref="K15:K16"/>
    <mergeCell ref="O4:S4"/>
    <mergeCell ref="O5:S5"/>
    <mergeCell ref="O6:S6"/>
    <mergeCell ref="O7:S7"/>
    <mergeCell ref="E15:E16"/>
    <mergeCell ref="A48:D48"/>
    <mergeCell ref="O48:P48"/>
    <mergeCell ref="I48:K48"/>
    <mergeCell ref="A25:B25"/>
    <mergeCell ref="H13:H16"/>
    <mergeCell ref="O15:P15"/>
    <mergeCell ref="G13:G16"/>
  </mergeCells>
  <phoneticPr fontId="4" type="noConversion"/>
  <printOptions horizontalCentered="1"/>
  <pageMargins left="0.78740157480314965" right="0.39370078740157483" top="1.1811023622047245" bottom="0.78740157480314965" header="0" footer="0"/>
  <pageSetup paperSize="9" scale="39" fitToHeight="20" orientation="landscape" useFirstPageNumber="1" r:id="rId1"/>
  <headerFooter differentFirst="1">
    <oddHeader>&amp;C&amp;P</oddHeader>
  </headerFooter>
  <rowBreaks count="1" manualBreakCount="1">
    <brk id="24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187"/>
  <sheetViews>
    <sheetView view="pageBreakPreview" topLeftCell="A164" zoomScale="50" zoomScaleNormal="50" zoomScaleSheetLayoutView="50" workbookViewId="0">
      <selection activeCell="J177" sqref="J177"/>
    </sheetView>
  </sheetViews>
  <sheetFormatPr defaultRowHeight="21"/>
  <cols>
    <col min="1" max="1" width="8.140625" style="1" customWidth="1"/>
    <col min="2" max="2" width="41.7109375" style="1" customWidth="1"/>
    <col min="3" max="3" width="26" style="1" customWidth="1"/>
    <col min="4" max="4" width="21.28515625" style="1" customWidth="1"/>
    <col min="5" max="5" width="17.140625" style="1" customWidth="1"/>
    <col min="6" max="6" width="17.85546875" style="1" customWidth="1"/>
    <col min="7" max="7" width="11.7109375" style="1" customWidth="1"/>
    <col min="8" max="8" width="20.140625" style="1" customWidth="1"/>
    <col min="9" max="9" width="12.5703125" style="1" customWidth="1"/>
    <col min="10" max="10" width="20.140625" style="1" customWidth="1"/>
    <col min="11" max="11" width="19" style="1" customWidth="1"/>
    <col min="12" max="12" width="14.140625" style="19" customWidth="1"/>
    <col min="13" max="13" width="13.5703125" style="1" customWidth="1"/>
    <col min="14" max="14" width="18.5703125" style="1" customWidth="1"/>
    <col min="15" max="15" width="23.140625" style="1" customWidth="1"/>
    <col min="16" max="16" width="10.7109375" style="1" customWidth="1"/>
    <col min="17" max="17" width="14" style="1" customWidth="1"/>
    <col min="18" max="18" width="12.7109375" style="1" customWidth="1"/>
    <col min="19" max="19" width="13" style="1" customWidth="1"/>
    <col min="20" max="20" width="13.140625" style="1" customWidth="1"/>
    <col min="21" max="21" width="13.28515625" style="1" customWidth="1"/>
    <col min="22" max="16384" width="9.140625" style="1"/>
  </cols>
  <sheetData>
    <row r="1" spans="1:21" ht="43.5" customHeight="1">
      <c r="A1" s="16"/>
      <c r="B1" s="17"/>
      <c r="C1" s="17"/>
      <c r="D1" s="17"/>
      <c r="E1" s="17"/>
      <c r="F1" s="17"/>
      <c r="G1" s="17"/>
      <c r="H1" s="17"/>
      <c r="I1" s="17"/>
      <c r="J1" s="51"/>
      <c r="K1" s="69"/>
      <c r="L1" s="69"/>
      <c r="M1" s="69"/>
      <c r="N1" s="69"/>
      <c r="O1" s="393" t="s">
        <v>201</v>
      </c>
      <c r="P1" s="393"/>
      <c r="Q1" s="393"/>
      <c r="R1" s="393"/>
      <c r="S1" s="393"/>
      <c r="T1" s="393"/>
      <c r="U1" s="393"/>
    </row>
    <row r="2" spans="1:21" ht="15" customHeight="1">
      <c r="A2" s="16"/>
      <c r="B2" s="17"/>
      <c r="C2" s="17"/>
      <c r="D2" s="17"/>
      <c r="E2" s="17"/>
      <c r="F2" s="17"/>
      <c r="G2" s="17"/>
      <c r="H2" s="17"/>
      <c r="I2" s="17"/>
      <c r="J2" s="51"/>
      <c r="K2" s="69"/>
      <c r="L2" s="69"/>
      <c r="M2" s="69"/>
      <c r="N2" s="69"/>
      <c r="O2" s="149"/>
      <c r="P2" s="149"/>
      <c r="Q2" s="149"/>
      <c r="R2" s="149"/>
      <c r="S2" s="149"/>
      <c r="T2" s="149"/>
      <c r="U2" s="149"/>
    </row>
    <row r="3" spans="1:21" ht="43.5" customHeight="1">
      <c r="A3" s="16"/>
      <c r="B3" s="17"/>
      <c r="C3" s="17"/>
      <c r="D3" s="17"/>
      <c r="E3" s="17"/>
      <c r="F3" s="17"/>
      <c r="G3" s="17"/>
      <c r="H3" s="17"/>
      <c r="I3" s="17"/>
      <c r="J3" s="51"/>
      <c r="K3" s="69"/>
      <c r="L3" s="69"/>
      <c r="M3" s="69"/>
      <c r="N3" s="69"/>
      <c r="O3" s="393" t="s">
        <v>352</v>
      </c>
      <c r="P3" s="393"/>
      <c r="Q3" s="393"/>
      <c r="R3" s="393"/>
      <c r="S3" s="393"/>
      <c r="T3" s="393"/>
      <c r="U3" s="393"/>
    </row>
    <row r="4" spans="1:21" ht="43.5" customHeight="1">
      <c r="A4" s="16"/>
      <c r="B4" s="17"/>
      <c r="C4" s="17"/>
      <c r="D4" s="17"/>
      <c r="E4" s="17"/>
      <c r="F4" s="17"/>
      <c r="G4" s="17"/>
      <c r="H4" s="17"/>
      <c r="I4" s="17"/>
      <c r="J4" s="51"/>
      <c r="K4" s="69"/>
      <c r="L4" s="69"/>
      <c r="M4" s="69"/>
      <c r="N4" s="69"/>
      <c r="O4" s="393" t="s">
        <v>353</v>
      </c>
      <c r="P4" s="393"/>
      <c r="Q4" s="393"/>
      <c r="R4" s="393"/>
      <c r="S4" s="393"/>
      <c r="T4" s="393"/>
      <c r="U4" s="393"/>
    </row>
    <row r="5" spans="1:21" ht="43.5" customHeight="1">
      <c r="A5" s="16"/>
      <c r="B5" s="17"/>
      <c r="C5" s="17"/>
      <c r="D5" s="17"/>
      <c r="E5" s="17"/>
      <c r="F5" s="17"/>
      <c r="G5" s="17"/>
      <c r="H5" s="17"/>
      <c r="I5" s="17"/>
      <c r="J5" s="51"/>
      <c r="K5" s="69"/>
      <c r="L5" s="69"/>
      <c r="M5" s="69"/>
      <c r="N5" s="69"/>
      <c r="O5" s="393" t="s">
        <v>365</v>
      </c>
      <c r="P5" s="393"/>
      <c r="Q5" s="393"/>
      <c r="R5" s="393"/>
      <c r="S5" s="393"/>
      <c r="T5" s="393"/>
      <c r="U5" s="393"/>
    </row>
    <row r="6" spans="1:21" s="2" customFormat="1" ht="27.75" customHeight="1">
      <c r="A6" s="11"/>
      <c r="E6" s="4"/>
      <c r="F6" s="12"/>
      <c r="G6" s="12"/>
      <c r="H6" s="12"/>
      <c r="I6" s="12"/>
      <c r="J6" s="50"/>
      <c r="K6" s="68"/>
      <c r="L6" s="68"/>
      <c r="M6" s="68"/>
      <c r="N6" s="68"/>
      <c r="O6" s="394" t="s">
        <v>355</v>
      </c>
      <c r="P6" s="394"/>
      <c r="Q6" s="394"/>
      <c r="R6" s="394"/>
      <c r="S6" s="394"/>
      <c r="T6" s="394"/>
      <c r="U6" s="394"/>
    </row>
    <row r="7" spans="1:21" s="147" customFormat="1" ht="36.75" customHeight="1">
      <c r="A7" s="143"/>
      <c r="E7" s="160"/>
      <c r="F7" s="12"/>
      <c r="G7" s="12"/>
      <c r="H7" s="12"/>
      <c r="I7" s="12"/>
      <c r="J7" s="50"/>
      <c r="K7" s="68"/>
      <c r="L7" s="68"/>
      <c r="M7" s="68"/>
      <c r="N7" s="68"/>
      <c r="O7" s="394" t="s">
        <v>366</v>
      </c>
      <c r="P7" s="394"/>
      <c r="Q7" s="394"/>
      <c r="R7" s="394"/>
      <c r="S7" s="394"/>
      <c r="T7" s="394"/>
      <c r="U7" s="394"/>
    </row>
    <row r="8" spans="1:21" s="147" customFormat="1" ht="27.75" customHeight="1">
      <c r="A8" s="143"/>
      <c r="E8" s="160"/>
      <c r="F8" s="12"/>
      <c r="G8" s="12"/>
      <c r="H8" s="12"/>
      <c r="I8" s="12"/>
      <c r="J8" s="50"/>
      <c r="K8" s="68"/>
      <c r="L8" s="68"/>
      <c r="M8" s="68"/>
      <c r="N8" s="68"/>
      <c r="O8" s="68"/>
      <c r="P8" s="150"/>
      <c r="Q8" s="150"/>
      <c r="R8" s="150"/>
      <c r="S8" s="150"/>
      <c r="T8" s="150"/>
      <c r="U8" s="150"/>
    </row>
    <row r="9" spans="1:21" s="2" customFormat="1" ht="27.75" customHeight="1">
      <c r="A9" s="11"/>
      <c r="E9" s="4"/>
      <c r="F9" s="12"/>
      <c r="G9" s="12"/>
      <c r="H9" s="12"/>
      <c r="I9" s="12"/>
      <c r="J9" s="50"/>
      <c r="K9" s="68"/>
      <c r="L9" s="68"/>
      <c r="M9" s="68"/>
      <c r="N9" s="68"/>
      <c r="O9" s="394"/>
      <c r="P9" s="394"/>
      <c r="Q9" s="394"/>
      <c r="R9" s="394"/>
      <c r="S9" s="394"/>
      <c r="T9" s="394"/>
      <c r="U9" s="394"/>
    </row>
    <row r="10" spans="1:21" ht="21" customHeight="1">
      <c r="A10" s="16"/>
      <c r="B10" s="17"/>
      <c r="C10" s="17"/>
      <c r="D10" s="17"/>
      <c r="E10" s="17"/>
      <c r="F10" s="17"/>
      <c r="G10" s="17"/>
      <c r="H10" s="17"/>
      <c r="I10" s="17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</row>
    <row r="11" spans="1:21" ht="33" customHeight="1">
      <c r="A11" s="462" t="s">
        <v>369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  <c r="P11" s="463"/>
      <c r="Q11" s="463"/>
      <c r="R11" s="463"/>
      <c r="S11" s="463"/>
      <c r="T11" s="463"/>
      <c r="U11" s="463"/>
    </row>
    <row r="12" spans="1:21" ht="36.75" customHeight="1">
      <c r="A12" s="386" t="s">
        <v>167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</row>
    <row r="13" spans="1:21" ht="33" customHeight="1">
      <c r="A13" s="386" t="s">
        <v>307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</row>
    <row r="14" spans="1:21" ht="32.25" customHeight="1">
      <c r="A14" s="386" t="s">
        <v>183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</row>
    <row r="15" spans="1:21" ht="31.5" customHeight="1">
      <c r="A15" s="386" t="s">
        <v>323</v>
      </c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</row>
    <row r="16" spans="1:21" ht="33.75" customHeight="1">
      <c r="A16" s="52"/>
      <c r="B16" s="52"/>
      <c r="C16" s="52"/>
      <c r="D16" s="52"/>
      <c r="E16" s="52"/>
      <c r="F16" s="52"/>
      <c r="G16" s="378" t="s">
        <v>177</v>
      </c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52"/>
    </row>
    <row r="17" spans="1:21" ht="40.5" customHeight="1">
      <c r="A17" s="396" t="s">
        <v>16</v>
      </c>
      <c r="B17" s="388" t="s">
        <v>0</v>
      </c>
      <c r="C17" s="387" t="s">
        <v>1</v>
      </c>
      <c r="D17" s="390" t="s">
        <v>184</v>
      </c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</row>
    <row r="18" spans="1:21" ht="36" customHeight="1">
      <c r="A18" s="396"/>
      <c r="B18" s="388"/>
      <c r="C18" s="387"/>
      <c r="D18" s="388" t="s">
        <v>56</v>
      </c>
      <c r="E18" s="388"/>
      <c r="F18" s="388"/>
      <c r="G18" s="388"/>
      <c r="H18" s="388"/>
      <c r="I18" s="388"/>
      <c r="J18" s="388"/>
      <c r="K18" s="388"/>
      <c r="L18" s="380" t="s">
        <v>57</v>
      </c>
      <c r="M18" s="381"/>
      <c r="N18" s="380" t="s">
        <v>58</v>
      </c>
      <c r="O18" s="381"/>
      <c r="P18" s="380" t="s">
        <v>59</v>
      </c>
      <c r="Q18" s="381"/>
      <c r="R18" s="380" t="s">
        <v>60</v>
      </c>
      <c r="S18" s="381"/>
      <c r="T18" s="380" t="s">
        <v>61</v>
      </c>
      <c r="U18" s="381"/>
    </row>
    <row r="19" spans="1:21" ht="32.25" customHeight="1">
      <c r="A19" s="396"/>
      <c r="B19" s="388"/>
      <c r="C19" s="387"/>
      <c r="D19" s="387" t="s">
        <v>2</v>
      </c>
      <c r="E19" s="388" t="s">
        <v>18</v>
      </c>
      <c r="F19" s="388"/>
      <c r="G19" s="388"/>
      <c r="H19" s="388"/>
      <c r="I19" s="388"/>
      <c r="J19" s="388"/>
      <c r="K19" s="388"/>
      <c r="L19" s="382"/>
      <c r="M19" s="383"/>
      <c r="N19" s="382"/>
      <c r="O19" s="383"/>
      <c r="P19" s="382"/>
      <c r="Q19" s="383"/>
      <c r="R19" s="382"/>
      <c r="S19" s="383"/>
      <c r="T19" s="382"/>
      <c r="U19" s="383"/>
    </row>
    <row r="20" spans="1:21" ht="324.75" customHeight="1">
      <c r="A20" s="396"/>
      <c r="B20" s="388"/>
      <c r="C20" s="387"/>
      <c r="D20" s="387"/>
      <c r="E20" s="55" t="s">
        <v>3</v>
      </c>
      <c r="F20" s="55" t="s">
        <v>4</v>
      </c>
      <c r="G20" s="55" t="s">
        <v>5</v>
      </c>
      <c r="H20" s="55" t="s">
        <v>6</v>
      </c>
      <c r="I20" s="55" t="s">
        <v>7</v>
      </c>
      <c r="J20" s="55" t="s">
        <v>266</v>
      </c>
      <c r="K20" s="55" t="s">
        <v>15</v>
      </c>
      <c r="L20" s="384"/>
      <c r="M20" s="385"/>
      <c r="N20" s="384"/>
      <c r="O20" s="385"/>
      <c r="P20" s="384"/>
      <c r="Q20" s="385"/>
      <c r="R20" s="384"/>
      <c r="S20" s="385"/>
      <c r="T20" s="384"/>
      <c r="U20" s="385"/>
    </row>
    <row r="21" spans="1:21" ht="43.5" customHeight="1">
      <c r="A21" s="396"/>
      <c r="B21" s="388"/>
      <c r="C21" s="54" t="s">
        <v>23</v>
      </c>
      <c r="D21" s="54" t="s">
        <v>23</v>
      </c>
      <c r="E21" s="54" t="s">
        <v>23</v>
      </c>
      <c r="F21" s="54" t="s">
        <v>23</v>
      </c>
      <c r="G21" s="54" t="s">
        <v>23</v>
      </c>
      <c r="H21" s="54" t="s">
        <v>23</v>
      </c>
      <c r="I21" s="54" t="s">
        <v>23</v>
      </c>
      <c r="J21" s="54" t="s">
        <v>23</v>
      </c>
      <c r="K21" s="54" t="s">
        <v>23</v>
      </c>
      <c r="L21" s="53" t="s">
        <v>62</v>
      </c>
      <c r="M21" s="54" t="s">
        <v>8</v>
      </c>
      <c r="N21" s="54" t="s">
        <v>21</v>
      </c>
      <c r="O21" s="54" t="s">
        <v>9</v>
      </c>
      <c r="P21" s="54" t="s">
        <v>21</v>
      </c>
      <c r="Q21" s="54" t="s">
        <v>8</v>
      </c>
      <c r="R21" s="54" t="s">
        <v>21</v>
      </c>
      <c r="S21" s="54" t="s">
        <v>8</v>
      </c>
      <c r="T21" s="54" t="s">
        <v>21</v>
      </c>
      <c r="U21" s="54" t="s">
        <v>8</v>
      </c>
    </row>
    <row r="22" spans="1:21" ht="33">
      <c r="A22" s="53">
        <v>1</v>
      </c>
      <c r="B22" s="54">
        <v>2</v>
      </c>
      <c r="C22" s="54">
        <v>3</v>
      </c>
      <c r="D22" s="54">
        <v>4</v>
      </c>
      <c r="E22" s="54">
        <v>5</v>
      </c>
      <c r="F22" s="54">
        <v>6</v>
      </c>
      <c r="G22" s="54">
        <v>7</v>
      </c>
      <c r="H22" s="54">
        <v>8</v>
      </c>
      <c r="I22" s="54">
        <v>9</v>
      </c>
      <c r="J22" s="54">
        <v>10</v>
      </c>
      <c r="K22" s="54">
        <v>11</v>
      </c>
      <c r="L22" s="53">
        <v>12</v>
      </c>
      <c r="M22" s="54">
        <v>13</v>
      </c>
      <c r="N22" s="54">
        <v>14</v>
      </c>
      <c r="O22" s="54">
        <v>15</v>
      </c>
      <c r="P22" s="54">
        <v>16</v>
      </c>
      <c r="Q22" s="54">
        <v>17</v>
      </c>
      <c r="R22" s="54">
        <v>18</v>
      </c>
      <c r="S22" s="54">
        <v>19</v>
      </c>
      <c r="T22" s="54">
        <v>20</v>
      </c>
      <c r="U22" s="54">
        <v>21</v>
      </c>
    </row>
    <row r="23" spans="1:21" s="18" customFormat="1" ht="77.25" customHeight="1">
      <c r="A23" s="360" t="s">
        <v>306</v>
      </c>
      <c r="B23" s="360"/>
      <c r="C23" s="202">
        <f>C30+C174</f>
        <v>27320155</v>
      </c>
      <c r="D23" s="202">
        <f>D30+D174</f>
        <v>6648510</v>
      </c>
      <c r="E23" s="202">
        <f>E30+E174</f>
        <v>601860</v>
      </c>
      <c r="F23" s="202">
        <f>F174</f>
        <v>0</v>
      </c>
      <c r="G23" s="202">
        <v>0</v>
      </c>
      <c r="H23" s="202">
        <f>H30+H174</f>
        <v>1315350</v>
      </c>
      <c r="I23" s="202">
        <v>0</v>
      </c>
      <c r="J23" s="202">
        <f>J30+J174</f>
        <v>4347000</v>
      </c>
      <c r="K23" s="202">
        <f>K30+K174</f>
        <v>384300</v>
      </c>
      <c r="L23" s="204">
        <v>0</v>
      </c>
      <c r="M23" s="202">
        <v>0</v>
      </c>
      <c r="N23" s="205">
        <f>N30+N174</f>
        <v>10131.9</v>
      </c>
      <c r="O23" s="202">
        <f>O30+O174</f>
        <v>20671645</v>
      </c>
      <c r="P23" s="202">
        <v>0</v>
      </c>
      <c r="Q23" s="202">
        <v>0</v>
      </c>
      <c r="R23" s="205">
        <v>0</v>
      </c>
      <c r="S23" s="202">
        <v>0</v>
      </c>
      <c r="T23" s="202">
        <v>0</v>
      </c>
      <c r="U23" s="202">
        <v>0</v>
      </c>
    </row>
    <row r="24" spans="1:21" s="18" customFormat="1" ht="54.75" customHeight="1">
      <c r="A24" s="365" t="s">
        <v>304</v>
      </c>
      <c r="B24" s="365"/>
      <c r="C24" s="202"/>
      <c r="D24" s="202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</row>
    <row r="25" spans="1:21" ht="59.25" customHeight="1">
      <c r="A25" s="148">
        <v>1</v>
      </c>
      <c r="B25" s="203" t="s">
        <v>308</v>
      </c>
      <c r="C25" s="201">
        <v>275835</v>
      </c>
      <c r="D25" s="201">
        <v>275835</v>
      </c>
      <c r="E25" s="201">
        <v>275835</v>
      </c>
      <c r="F25" s="201">
        <v>0</v>
      </c>
      <c r="G25" s="201">
        <v>0</v>
      </c>
      <c r="H25" s="201">
        <v>0</v>
      </c>
      <c r="I25" s="201">
        <v>0</v>
      </c>
      <c r="J25" s="201">
        <v>0</v>
      </c>
      <c r="K25" s="201">
        <v>0</v>
      </c>
      <c r="L25" s="201">
        <v>0</v>
      </c>
      <c r="M25" s="201">
        <v>0</v>
      </c>
      <c r="N25" s="201">
        <v>0</v>
      </c>
      <c r="O25" s="201">
        <v>0</v>
      </c>
      <c r="P25" s="201">
        <v>0</v>
      </c>
      <c r="Q25" s="201">
        <v>0</v>
      </c>
      <c r="R25" s="201">
        <v>0</v>
      </c>
      <c r="S25" s="201">
        <v>0</v>
      </c>
      <c r="T25" s="201">
        <v>0</v>
      </c>
      <c r="U25" s="201">
        <v>0</v>
      </c>
    </row>
    <row r="26" spans="1:21" ht="54.75" customHeight="1">
      <c r="A26" s="148">
        <v>2</v>
      </c>
      <c r="B26" s="203" t="s">
        <v>309</v>
      </c>
      <c r="C26" s="206">
        <v>872000</v>
      </c>
      <c r="D26" s="206"/>
      <c r="E26" s="201">
        <v>0</v>
      </c>
      <c r="F26" s="201">
        <v>0</v>
      </c>
      <c r="G26" s="201">
        <v>0</v>
      </c>
      <c r="H26" s="201">
        <v>0</v>
      </c>
      <c r="I26" s="201">
        <v>0</v>
      </c>
      <c r="J26" s="201">
        <v>0</v>
      </c>
      <c r="K26" s="201">
        <v>0</v>
      </c>
      <c r="L26" s="201">
        <v>0</v>
      </c>
      <c r="M26" s="201">
        <v>0</v>
      </c>
      <c r="N26" s="201">
        <v>405.6</v>
      </c>
      <c r="O26" s="201">
        <v>872000</v>
      </c>
      <c r="P26" s="207"/>
      <c r="Q26" s="201">
        <v>0</v>
      </c>
      <c r="R26" s="201">
        <v>0</v>
      </c>
      <c r="S26" s="201">
        <v>0</v>
      </c>
      <c r="T26" s="201">
        <v>0</v>
      </c>
      <c r="U26" s="201">
        <v>0</v>
      </c>
    </row>
    <row r="27" spans="1:21" ht="54.75" customHeight="1">
      <c r="A27" s="148">
        <v>3</v>
      </c>
      <c r="B27" s="203" t="s">
        <v>310</v>
      </c>
      <c r="C27" s="206">
        <v>963350</v>
      </c>
      <c r="D27" s="206">
        <v>963350</v>
      </c>
      <c r="E27" s="201">
        <v>0</v>
      </c>
      <c r="F27" s="201">
        <v>0</v>
      </c>
      <c r="G27" s="201">
        <v>0</v>
      </c>
      <c r="H27" s="201">
        <v>579050</v>
      </c>
      <c r="I27" s="201"/>
      <c r="J27" s="201"/>
      <c r="K27" s="201">
        <v>384300</v>
      </c>
      <c r="L27" s="201">
        <v>0</v>
      </c>
      <c r="M27" s="201">
        <v>0</v>
      </c>
      <c r="N27" s="201">
        <v>0</v>
      </c>
      <c r="O27" s="201">
        <v>0</v>
      </c>
      <c r="P27" s="207"/>
      <c r="Q27" s="201">
        <v>0</v>
      </c>
      <c r="R27" s="201">
        <v>0</v>
      </c>
      <c r="S27" s="201">
        <v>0</v>
      </c>
      <c r="T27" s="201">
        <v>0</v>
      </c>
      <c r="U27" s="201">
        <v>0</v>
      </c>
    </row>
    <row r="28" spans="1:21" ht="58.5" customHeight="1">
      <c r="A28" s="148">
        <v>4</v>
      </c>
      <c r="B28" s="203" t="s">
        <v>311</v>
      </c>
      <c r="C28" s="206">
        <v>866235</v>
      </c>
      <c r="D28" s="206"/>
      <c r="E28" s="201">
        <v>0</v>
      </c>
      <c r="F28" s="201">
        <v>0</v>
      </c>
      <c r="G28" s="201">
        <v>0</v>
      </c>
      <c r="H28" s="207">
        <v>0</v>
      </c>
      <c r="I28" s="207">
        <v>0</v>
      </c>
      <c r="J28" s="207">
        <v>0</v>
      </c>
      <c r="K28" s="207">
        <v>0</v>
      </c>
      <c r="L28" s="201">
        <v>0</v>
      </c>
      <c r="M28" s="201">
        <v>0</v>
      </c>
      <c r="N28" s="201">
        <v>402.9</v>
      </c>
      <c r="O28" s="201">
        <v>866235</v>
      </c>
      <c r="P28" s="207"/>
      <c r="Q28" s="201">
        <v>0</v>
      </c>
      <c r="R28" s="201">
        <v>0</v>
      </c>
      <c r="S28" s="201">
        <v>0</v>
      </c>
      <c r="T28" s="201">
        <v>0</v>
      </c>
      <c r="U28" s="201">
        <v>0</v>
      </c>
    </row>
    <row r="29" spans="1:21" ht="52.5" customHeight="1">
      <c r="A29" s="148">
        <v>5</v>
      </c>
      <c r="B29" s="203" t="s">
        <v>312</v>
      </c>
      <c r="C29" s="206">
        <v>1204000</v>
      </c>
      <c r="D29" s="206"/>
      <c r="E29" s="201">
        <v>0</v>
      </c>
      <c r="F29" s="201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0</v>
      </c>
      <c r="M29" s="201">
        <v>0</v>
      </c>
      <c r="N29" s="201">
        <v>560</v>
      </c>
      <c r="O29" s="201">
        <v>1204000</v>
      </c>
      <c r="P29" s="207"/>
      <c r="Q29" s="201">
        <v>0</v>
      </c>
      <c r="R29" s="201">
        <v>0</v>
      </c>
      <c r="S29" s="201">
        <v>0</v>
      </c>
      <c r="T29" s="201">
        <v>0</v>
      </c>
      <c r="U29" s="201">
        <v>0</v>
      </c>
    </row>
    <row r="30" spans="1:21" ht="57" customHeight="1">
      <c r="A30" s="365" t="s">
        <v>304</v>
      </c>
      <c r="B30" s="365"/>
      <c r="C30" s="201">
        <f t="shared" ref="C30:U30" si="0">SUM(C25:C29)</f>
        <v>4181420</v>
      </c>
      <c r="D30" s="201">
        <f t="shared" si="0"/>
        <v>1239185</v>
      </c>
      <c r="E30" s="201">
        <f t="shared" si="0"/>
        <v>275835</v>
      </c>
      <c r="F30" s="201">
        <f t="shared" si="0"/>
        <v>0</v>
      </c>
      <c r="G30" s="201">
        <f t="shared" si="0"/>
        <v>0</v>
      </c>
      <c r="H30" s="201">
        <f t="shared" si="0"/>
        <v>579050</v>
      </c>
      <c r="I30" s="201">
        <f t="shared" si="0"/>
        <v>0</v>
      </c>
      <c r="J30" s="201">
        <f t="shared" si="0"/>
        <v>0</v>
      </c>
      <c r="K30" s="201">
        <f t="shared" si="0"/>
        <v>384300</v>
      </c>
      <c r="L30" s="201">
        <f t="shared" si="0"/>
        <v>0</v>
      </c>
      <c r="M30" s="201">
        <f t="shared" si="0"/>
        <v>0</v>
      </c>
      <c r="N30" s="201">
        <f>SUM(N25:N29)</f>
        <v>1368.5</v>
      </c>
      <c r="O30" s="201">
        <f>SUM(O25:O29)</f>
        <v>2942235</v>
      </c>
      <c r="P30" s="207"/>
      <c r="Q30" s="201">
        <f t="shared" si="0"/>
        <v>0</v>
      </c>
      <c r="R30" s="201">
        <f t="shared" si="0"/>
        <v>0</v>
      </c>
      <c r="S30" s="201">
        <f t="shared" si="0"/>
        <v>0</v>
      </c>
      <c r="T30" s="201">
        <f t="shared" si="0"/>
        <v>0</v>
      </c>
      <c r="U30" s="201">
        <f t="shared" si="0"/>
        <v>0</v>
      </c>
    </row>
    <row r="31" spans="1:21" ht="32.25" hidden="1" customHeight="1">
      <c r="A31" s="389" t="s">
        <v>66</v>
      </c>
      <c r="B31" s="389"/>
      <c r="C31" s="208">
        <f>C32+C33+C34</f>
        <v>3631800</v>
      </c>
      <c r="D31" s="208">
        <f t="shared" ref="D31:U31" si="1">D32+D33+D34</f>
        <v>3631800</v>
      </c>
      <c r="E31" s="208">
        <f t="shared" si="1"/>
        <v>0</v>
      </c>
      <c r="F31" s="208">
        <f t="shared" si="1"/>
        <v>0</v>
      </c>
      <c r="G31" s="208"/>
      <c r="H31" s="208">
        <f t="shared" si="1"/>
        <v>0</v>
      </c>
      <c r="I31" s="208">
        <f t="shared" si="1"/>
        <v>0</v>
      </c>
      <c r="J31" s="208">
        <f t="shared" si="1"/>
        <v>3631800</v>
      </c>
      <c r="K31" s="208">
        <f t="shared" si="1"/>
        <v>0</v>
      </c>
      <c r="L31" s="209">
        <f t="shared" si="1"/>
        <v>0</v>
      </c>
      <c r="M31" s="208">
        <f t="shared" si="1"/>
        <v>0</v>
      </c>
      <c r="N31" s="210">
        <f t="shared" si="1"/>
        <v>0</v>
      </c>
      <c r="O31" s="208">
        <f t="shared" si="1"/>
        <v>0</v>
      </c>
      <c r="P31" s="208">
        <f t="shared" si="1"/>
        <v>0</v>
      </c>
      <c r="Q31" s="208">
        <f t="shared" si="1"/>
        <v>0</v>
      </c>
      <c r="R31" s="210">
        <f t="shared" si="1"/>
        <v>0</v>
      </c>
      <c r="S31" s="208">
        <f t="shared" si="1"/>
        <v>0</v>
      </c>
      <c r="T31" s="208">
        <f t="shared" si="1"/>
        <v>0</v>
      </c>
      <c r="U31" s="208">
        <f t="shared" si="1"/>
        <v>0</v>
      </c>
    </row>
    <row r="32" spans="1:21" ht="99" hidden="1">
      <c r="A32" s="211">
        <v>9</v>
      </c>
      <c r="B32" s="211" t="s">
        <v>67</v>
      </c>
      <c r="C32" s="208">
        <f t="shared" ref="C32:C85" si="2">D32+M32+O32+Q32+S32+U32</f>
        <v>787800</v>
      </c>
      <c r="D32" s="208">
        <f t="shared" ref="D32:D85" si="3">E32+F32+H32+I32+J32+K32</f>
        <v>787800</v>
      </c>
      <c r="E32" s="208">
        <v>0</v>
      </c>
      <c r="F32" s="208">
        <v>0</v>
      </c>
      <c r="G32" s="208"/>
      <c r="H32" s="208">
        <v>0</v>
      </c>
      <c r="I32" s="208">
        <v>0</v>
      </c>
      <c r="J32" s="208">
        <v>787800</v>
      </c>
      <c r="K32" s="208">
        <v>0</v>
      </c>
      <c r="L32" s="209">
        <v>0</v>
      </c>
      <c r="M32" s="208">
        <v>0</v>
      </c>
      <c r="N32" s="210">
        <v>0</v>
      </c>
      <c r="O32" s="208">
        <v>0</v>
      </c>
      <c r="P32" s="208">
        <v>0</v>
      </c>
      <c r="Q32" s="208">
        <v>0</v>
      </c>
      <c r="R32" s="210">
        <v>0</v>
      </c>
      <c r="S32" s="208">
        <v>0</v>
      </c>
      <c r="T32" s="208">
        <v>0</v>
      </c>
      <c r="U32" s="208">
        <v>0</v>
      </c>
    </row>
    <row r="33" spans="1:21" ht="99" hidden="1">
      <c r="A33" s="211">
        <v>10</v>
      </c>
      <c r="B33" s="211" t="s">
        <v>64</v>
      </c>
      <c r="C33" s="208">
        <f t="shared" si="2"/>
        <v>1900000</v>
      </c>
      <c r="D33" s="208">
        <f t="shared" si="3"/>
        <v>1900000</v>
      </c>
      <c r="E33" s="208">
        <v>0</v>
      </c>
      <c r="F33" s="208">
        <v>0</v>
      </c>
      <c r="G33" s="208"/>
      <c r="H33" s="208">
        <v>0</v>
      </c>
      <c r="I33" s="208">
        <v>0</v>
      </c>
      <c r="J33" s="208">
        <v>1900000</v>
      </c>
      <c r="K33" s="208">
        <v>0</v>
      </c>
      <c r="L33" s="209">
        <v>0</v>
      </c>
      <c r="M33" s="208">
        <v>0</v>
      </c>
      <c r="N33" s="210">
        <v>0</v>
      </c>
      <c r="O33" s="208">
        <v>0</v>
      </c>
      <c r="P33" s="208">
        <v>0</v>
      </c>
      <c r="Q33" s="208">
        <v>0</v>
      </c>
      <c r="R33" s="210">
        <v>0</v>
      </c>
      <c r="S33" s="208">
        <v>0</v>
      </c>
      <c r="T33" s="208">
        <v>0</v>
      </c>
      <c r="U33" s="208">
        <v>0</v>
      </c>
    </row>
    <row r="34" spans="1:21" ht="66" hidden="1">
      <c r="A34" s="211">
        <v>11</v>
      </c>
      <c r="B34" s="211" t="s">
        <v>65</v>
      </c>
      <c r="C34" s="208">
        <f t="shared" si="2"/>
        <v>944000</v>
      </c>
      <c r="D34" s="208">
        <f t="shared" si="3"/>
        <v>944000</v>
      </c>
      <c r="E34" s="208">
        <v>0</v>
      </c>
      <c r="F34" s="208">
        <v>0</v>
      </c>
      <c r="G34" s="208"/>
      <c r="H34" s="208">
        <v>0</v>
      </c>
      <c r="I34" s="208">
        <v>0</v>
      </c>
      <c r="J34" s="208">
        <v>944000</v>
      </c>
      <c r="K34" s="208">
        <v>0</v>
      </c>
      <c r="L34" s="209">
        <v>0</v>
      </c>
      <c r="M34" s="208">
        <v>0</v>
      </c>
      <c r="N34" s="210">
        <v>0</v>
      </c>
      <c r="O34" s="208">
        <v>0</v>
      </c>
      <c r="P34" s="208">
        <v>0</v>
      </c>
      <c r="Q34" s="208">
        <v>0</v>
      </c>
      <c r="R34" s="210">
        <v>0</v>
      </c>
      <c r="S34" s="208">
        <v>0</v>
      </c>
      <c r="T34" s="208">
        <v>0</v>
      </c>
      <c r="U34" s="208">
        <v>0</v>
      </c>
    </row>
    <row r="35" spans="1:21" ht="31.5" hidden="1" customHeight="1">
      <c r="A35" s="389" t="s">
        <v>40</v>
      </c>
      <c r="B35" s="389"/>
      <c r="C35" s="208">
        <f>C36</f>
        <v>3500000</v>
      </c>
      <c r="D35" s="208">
        <f t="shared" ref="D35:U35" si="4">D36</f>
        <v>0</v>
      </c>
      <c r="E35" s="208">
        <f t="shared" si="4"/>
        <v>0</v>
      </c>
      <c r="F35" s="208">
        <f t="shared" si="4"/>
        <v>0</v>
      </c>
      <c r="G35" s="208"/>
      <c r="H35" s="208">
        <f t="shared" si="4"/>
        <v>0</v>
      </c>
      <c r="I35" s="208">
        <f t="shared" si="4"/>
        <v>0</v>
      </c>
      <c r="J35" s="208">
        <f t="shared" si="4"/>
        <v>0</v>
      </c>
      <c r="K35" s="208">
        <f t="shared" si="4"/>
        <v>0</v>
      </c>
      <c r="L35" s="209">
        <f t="shared" si="4"/>
        <v>0</v>
      </c>
      <c r="M35" s="208">
        <f t="shared" si="4"/>
        <v>0</v>
      </c>
      <c r="N35" s="210">
        <f t="shared" si="4"/>
        <v>1400</v>
      </c>
      <c r="O35" s="208">
        <f t="shared" si="4"/>
        <v>3500000</v>
      </c>
      <c r="P35" s="208">
        <f t="shared" si="4"/>
        <v>0</v>
      </c>
      <c r="Q35" s="208">
        <f t="shared" si="4"/>
        <v>0</v>
      </c>
      <c r="R35" s="210">
        <f t="shared" si="4"/>
        <v>0</v>
      </c>
      <c r="S35" s="208">
        <f t="shared" si="4"/>
        <v>0</v>
      </c>
      <c r="T35" s="208">
        <f t="shared" si="4"/>
        <v>0</v>
      </c>
      <c r="U35" s="208">
        <f t="shared" si="4"/>
        <v>0</v>
      </c>
    </row>
    <row r="36" spans="1:21" ht="99" hidden="1">
      <c r="A36" s="211">
        <v>12</v>
      </c>
      <c r="B36" s="211" t="s">
        <v>68</v>
      </c>
      <c r="C36" s="208">
        <f t="shared" si="2"/>
        <v>3500000</v>
      </c>
      <c r="D36" s="208">
        <f t="shared" si="3"/>
        <v>0</v>
      </c>
      <c r="E36" s="208">
        <v>0</v>
      </c>
      <c r="F36" s="208">
        <v>0</v>
      </c>
      <c r="G36" s="208"/>
      <c r="H36" s="208">
        <v>0</v>
      </c>
      <c r="I36" s="208">
        <v>0</v>
      </c>
      <c r="J36" s="208">
        <v>0</v>
      </c>
      <c r="K36" s="208">
        <v>0</v>
      </c>
      <c r="L36" s="209">
        <v>0</v>
      </c>
      <c r="M36" s="208">
        <v>0</v>
      </c>
      <c r="N36" s="210">
        <v>1400</v>
      </c>
      <c r="O36" s="208">
        <v>3500000</v>
      </c>
      <c r="P36" s="208">
        <v>0</v>
      </c>
      <c r="Q36" s="208">
        <v>0</v>
      </c>
      <c r="R36" s="210">
        <v>0</v>
      </c>
      <c r="S36" s="208">
        <v>0</v>
      </c>
      <c r="T36" s="208">
        <v>0</v>
      </c>
      <c r="U36" s="208">
        <v>0</v>
      </c>
    </row>
    <row r="37" spans="1:21" ht="31.5" hidden="1" customHeight="1">
      <c r="A37" s="389" t="s">
        <v>45</v>
      </c>
      <c r="B37" s="389"/>
      <c r="C37" s="208">
        <f>C38</f>
        <v>1107717</v>
      </c>
      <c r="D37" s="208">
        <f t="shared" ref="D37:U37" si="5">D38</f>
        <v>1107717</v>
      </c>
      <c r="E37" s="208">
        <f t="shared" si="5"/>
        <v>0</v>
      </c>
      <c r="F37" s="208">
        <f t="shared" si="5"/>
        <v>1107717</v>
      </c>
      <c r="G37" s="208"/>
      <c r="H37" s="208">
        <f t="shared" si="5"/>
        <v>0</v>
      </c>
      <c r="I37" s="208">
        <f t="shared" si="5"/>
        <v>0</v>
      </c>
      <c r="J37" s="208">
        <f t="shared" si="5"/>
        <v>0</v>
      </c>
      <c r="K37" s="208">
        <f t="shared" si="5"/>
        <v>0</v>
      </c>
      <c r="L37" s="209">
        <f t="shared" si="5"/>
        <v>0</v>
      </c>
      <c r="M37" s="208">
        <f t="shared" si="5"/>
        <v>0</v>
      </c>
      <c r="N37" s="210">
        <f t="shared" si="5"/>
        <v>0</v>
      </c>
      <c r="O37" s="208">
        <f t="shared" si="5"/>
        <v>0</v>
      </c>
      <c r="P37" s="208">
        <f t="shared" si="5"/>
        <v>0</v>
      </c>
      <c r="Q37" s="208">
        <f t="shared" si="5"/>
        <v>0</v>
      </c>
      <c r="R37" s="210">
        <f t="shared" si="5"/>
        <v>0</v>
      </c>
      <c r="S37" s="208">
        <f t="shared" si="5"/>
        <v>0</v>
      </c>
      <c r="T37" s="208">
        <f t="shared" si="5"/>
        <v>0</v>
      </c>
      <c r="U37" s="208">
        <f t="shared" si="5"/>
        <v>0</v>
      </c>
    </row>
    <row r="38" spans="1:21" ht="132" hidden="1">
      <c r="A38" s="211">
        <v>13</v>
      </c>
      <c r="B38" s="211" t="s">
        <v>69</v>
      </c>
      <c r="C38" s="208">
        <f t="shared" si="2"/>
        <v>1107717</v>
      </c>
      <c r="D38" s="208">
        <f t="shared" si="3"/>
        <v>1107717</v>
      </c>
      <c r="E38" s="208">
        <v>0</v>
      </c>
      <c r="F38" s="208">
        <v>1107717</v>
      </c>
      <c r="G38" s="208"/>
      <c r="H38" s="208">
        <v>0</v>
      </c>
      <c r="I38" s="208">
        <v>0</v>
      </c>
      <c r="J38" s="208">
        <v>0</v>
      </c>
      <c r="K38" s="208">
        <v>0</v>
      </c>
      <c r="L38" s="209">
        <v>0</v>
      </c>
      <c r="M38" s="208">
        <v>0</v>
      </c>
      <c r="N38" s="210">
        <v>0</v>
      </c>
      <c r="O38" s="208">
        <v>0</v>
      </c>
      <c r="P38" s="208">
        <v>0</v>
      </c>
      <c r="Q38" s="208">
        <v>0</v>
      </c>
      <c r="R38" s="210">
        <v>0</v>
      </c>
      <c r="S38" s="208">
        <v>0</v>
      </c>
      <c r="T38" s="208">
        <v>0</v>
      </c>
      <c r="U38" s="208">
        <v>0</v>
      </c>
    </row>
    <row r="39" spans="1:21" ht="31.5" hidden="1" customHeight="1">
      <c r="A39" s="389" t="s">
        <v>50</v>
      </c>
      <c r="B39" s="389"/>
      <c r="C39" s="208">
        <f>C40+C41+C42+C43+C44+C45+C46+C47+C48+C49+C50</f>
        <v>2100000</v>
      </c>
      <c r="D39" s="208">
        <f t="shared" ref="D39:U39" si="6">D40+D41+D42+D43+D44+D45+D46+D47+D48+D49+D50</f>
        <v>2100000</v>
      </c>
      <c r="E39" s="208">
        <f t="shared" si="6"/>
        <v>980000</v>
      </c>
      <c r="F39" s="208">
        <f t="shared" si="6"/>
        <v>1120000</v>
      </c>
      <c r="G39" s="208"/>
      <c r="H39" s="208">
        <f t="shared" si="6"/>
        <v>0</v>
      </c>
      <c r="I39" s="208">
        <f t="shared" si="6"/>
        <v>0</v>
      </c>
      <c r="J39" s="208">
        <f t="shared" si="6"/>
        <v>0</v>
      </c>
      <c r="K39" s="208">
        <f t="shared" si="6"/>
        <v>0</v>
      </c>
      <c r="L39" s="209">
        <f t="shared" si="6"/>
        <v>0</v>
      </c>
      <c r="M39" s="208">
        <f t="shared" si="6"/>
        <v>0</v>
      </c>
      <c r="N39" s="210">
        <f t="shared" si="6"/>
        <v>0</v>
      </c>
      <c r="O39" s="208">
        <f t="shared" si="6"/>
        <v>0</v>
      </c>
      <c r="P39" s="208">
        <f t="shared" si="6"/>
        <v>0</v>
      </c>
      <c r="Q39" s="208">
        <f t="shared" si="6"/>
        <v>0</v>
      </c>
      <c r="R39" s="210">
        <f t="shared" si="6"/>
        <v>0</v>
      </c>
      <c r="S39" s="208">
        <f t="shared" si="6"/>
        <v>0</v>
      </c>
      <c r="T39" s="208">
        <f t="shared" si="6"/>
        <v>0</v>
      </c>
      <c r="U39" s="208">
        <f t="shared" si="6"/>
        <v>0</v>
      </c>
    </row>
    <row r="40" spans="1:21" ht="99" hidden="1">
      <c r="A40" s="211">
        <v>14</v>
      </c>
      <c r="B40" s="211" t="s">
        <v>136</v>
      </c>
      <c r="C40" s="208">
        <f t="shared" si="2"/>
        <v>0</v>
      </c>
      <c r="D40" s="208">
        <f t="shared" si="3"/>
        <v>0</v>
      </c>
      <c r="E40" s="208">
        <v>0</v>
      </c>
      <c r="F40" s="208">
        <v>0</v>
      </c>
      <c r="G40" s="208"/>
      <c r="H40" s="208">
        <v>0</v>
      </c>
      <c r="I40" s="208">
        <v>0</v>
      </c>
      <c r="J40" s="208">
        <v>0</v>
      </c>
      <c r="K40" s="208">
        <v>0</v>
      </c>
      <c r="L40" s="209">
        <v>0</v>
      </c>
      <c r="M40" s="208">
        <v>0</v>
      </c>
      <c r="N40" s="210">
        <v>0</v>
      </c>
      <c r="O40" s="208">
        <v>0</v>
      </c>
      <c r="P40" s="208">
        <v>0</v>
      </c>
      <c r="Q40" s="208">
        <v>0</v>
      </c>
      <c r="R40" s="210">
        <v>0</v>
      </c>
      <c r="S40" s="208">
        <v>0</v>
      </c>
      <c r="T40" s="208">
        <v>0</v>
      </c>
      <c r="U40" s="208">
        <v>0</v>
      </c>
    </row>
    <row r="41" spans="1:21" ht="66" hidden="1">
      <c r="A41" s="211">
        <v>15</v>
      </c>
      <c r="B41" s="211" t="s">
        <v>137</v>
      </c>
      <c r="C41" s="208">
        <f t="shared" si="2"/>
        <v>0</v>
      </c>
      <c r="D41" s="208">
        <f t="shared" si="3"/>
        <v>0</v>
      </c>
      <c r="E41" s="208">
        <v>0</v>
      </c>
      <c r="F41" s="208">
        <v>0</v>
      </c>
      <c r="G41" s="208"/>
      <c r="H41" s="208">
        <v>0</v>
      </c>
      <c r="I41" s="208">
        <v>0</v>
      </c>
      <c r="J41" s="208">
        <v>0</v>
      </c>
      <c r="K41" s="208">
        <v>0</v>
      </c>
      <c r="L41" s="209">
        <v>0</v>
      </c>
      <c r="M41" s="208">
        <v>0</v>
      </c>
      <c r="N41" s="210">
        <v>0</v>
      </c>
      <c r="O41" s="208">
        <v>0</v>
      </c>
      <c r="P41" s="208">
        <v>0</v>
      </c>
      <c r="Q41" s="208">
        <v>0</v>
      </c>
      <c r="R41" s="210">
        <v>0</v>
      </c>
      <c r="S41" s="208">
        <v>0</v>
      </c>
      <c r="T41" s="208">
        <v>0</v>
      </c>
      <c r="U41" s="208">
        <v>0</v>
      </c>
    </row>
    <row r="42" spans="1:21" ht="66" hidden="1">
      <c r="A42" s="211">
        <v>16</v>
      </c>
      <c r="B42" s="211" t="s">
        <v>138</v>
      </c>
      <c r="C42" s="208">
        <f t="shared" si="2"/>
        <v>980000</v>
      </c>
      <c r="D42" s="208">
        <f t="shared" si="3"/>
        <v>980000</v>
      </c>
      <c r="E42" s="208">
        <v>980000</v>
      </c>
      <c r="F42" s="208">
        <v>0</v>
      </c>
      <c r="G42" s="208"/>
      <c r="H42" s="208">
        <v>0</v>
      </c>
      <c r="I42" s="208">
        <v>0</v>
      </c>
      <c r="J42" s="208">
        <v>0</v>
      </c>
      <c r="K42" s="208">
        <v>0</v>
      </c>
      <c r="L42" s="209">
        <v>0</v>
      </c>
      <c r="M42" s="208">
        <v>0</v>
      </c>
      <c r="N42" s="210">
        <v>0</v>
      </c>
      <c r="O42" s="208">
        <v>0</v>
      </c>
      <c r="P42" s="208">
        <v>0</v>
      </c>
      <c r="Q42" s="208">
        <v>0</v>
      </c>
      <c r="R42" s="210">
        <v>0</v>
      </c>
      <c r="S42" s="208">
        <v>0</v>
      </c>
      <c r="T42" s="208">
        <v>0</v>
      </c>
      <c r="U42" s="208">
        <v>0</v>
      </c>
    </row>
    <row r="43" spans="1:21" ht="66" hidden="1">
      <c r="A43" s="211">
        <v>17</v>
      </c>
      <c r="B43" s="211" t="s">
        <v>139</v>
      </c>
      <c r="C43" s="208">
        <f t="shared" si="2"/>
        <v>0</v>
      </c>
      <c r="D43" s="208">
        <f t="shared" si="3"/>
        <v>0</v>
      </c>
      <c r="E43" s="208">
        <v>0</v>
      </c>
      <c r="F43" s="208">
        <v>0</v>
      </c>
      <c r="G43" s="208"/>
      <c r="H43" s="208">
        <v>0</v>
      </c>
      <c r="I43" s="208">
        <v>0</v>
      </c>
      <c r="J43" s="208">
        <v>0</v>
      </c>
      <c r="K43" s="208">
        <v>0</v>
      </c>
      <c r="L43" s="209">
        <v>0</v>
      </c>
      <c r="M43" s="208">
        <v>0</v>
      </c>
      <c r="N43" s="210">
        <v>0</v>
      </c>
      <c r="O43" s="208">
        <v>0</v>
      </c>
      <c r="P43" s="208">
        <v>0</v>
      </c>
      <c r="Q43" s="208">
        <v>0</v>
      </c>
      <c r="R43" s="210">
        <v>0</v>
      </c>
      <c r="S43" s="208">
        <v>0</v>
      </c>
      <c r="T43" s="208">
        <v>0</v>
      </c>
      <c r="U43" s="208">
        <v>0</v>
      </c>
    </row>
    <row r="44" spans="1:21" ht="66" hidden="1">
      <c r="A44" s="211">
        <v>18</v>
      </c>
      <c r="B44" s="211" t="s">
        <v>140</v>
      </c>
      <c r="C44" s="208">
        <f t="shared" si="2"/>
        <v>0</v>
      </c>
      <c r="D44" s="208">
        <f t="shared" si="3"/>
        <v>0</v>
      </c>
      <c r="E44" s="208">
        <v>0</v>
      </c>
      <c r="F44" s="208">
        <v>0</v>
      </c>
      <c r="G44" s="208"/>
      <c r="H44" s="208">
        <v>0</v>
      </c>
      <c r="I44" s="208">
        <v>0</v>
      </c>
      <c r="J44" s="208">
        <v>0</v>
      </c>
      <c r="K44" s="208">
        <v>0</v>
      </c>
      <c r="L44" s="209">
        <v>0</v>
      </c>
      <c r="M44" s="208">
        <v>0</v>
      </c>
      <c r="N44" s="210">
        <v>0</v>
      </c>
      <c r="O44" s="208">
        <v>0</v>
      </c>
      <c r="P44" s="208">
        <v>0</v>
      </c>
      <c r="Q44" s="208">
        <v>0</v>
      </c>
      <c r="R44" s="210">
        <v>0</v>
      </c>
      <c r="S44" s="208">
        <v>0</v>
      </c>
      <c r="T44" s="208">
        <v>0</v>
      </c>
      <c r="U44" s="208">
        <v>0</v>
      </c>
    </row>
    <row r="45" spans="1:21" ht="99" hidden="1">
      <c r="A45" s="211">
        <v>19</v>
      </c>
      <c r="B45" s="211" t="s">
        <v>141</v>
      </c>
      <c r="C45" s="208">
        <f t="shared" si="2"/>
        <v>0</v>
      </c>
      <c r="D45" s="208">
        <f t="shared" si="3"/>
        <v>0</v>
      </c>
      <c r="E45" s="208">
        <v>0</v>
      </c>
      <c r="F45" s="208">
        <v>0</v>
      </c>
      <c r="G45" s="208"/>
      <c r="H45" s="208">
        <v>0</v>
      </c>
      <c r="I45" s="208">
        <v>0</v>
      </c>
      <c r="J45" s="208">
        <v>0</v>
      </c>
      <c r="K45" s="208">
        <v>0</v>
      </c>
      <c r="L45" s="209">
        <v>0</v>
      </c>
      <c r="M45" s="208">
        <v>0</v>
      </c>
      <c r="N45" s="210">
        <v>0</v>
      </c>
      <c r="O45" s="208">
        <v>0</v>
      </c>
      <c r="P45" s="208">
        <v>0</v>
      </c>
      <c r="Q45" s="208">
        <v>0</v>
      </c>
      <c r="R45" s="210">
        <v>0</v>
      </c>
      <c r="S45" s="208">
        <v>0</v>
      </c>
      <c r="T45" s="208">
        <v>0</v>
      </c>
      <c r="U45" s="208">
        <v>0</v>
      </c>
    </row>
    <row r="46" spans="1:21" ht="66" hidden="1">
      <c r="A46" s="211">
        <v>20</v>
      </c>
      <c r="B46" s="211" t="s">
        <v>142</v>
      </c>
      <c r="C46" s="208">
        <f t="shared" si="2"/>
        <v>1120000</v>
      </c>
      <c r="D46" s="208">
        <f t="shared" si="3"/>
        <v>1120000</v>
      </c>
      <c r="E46" s="208">
        <v>0</v>
      </c>
      <c r="F46" s="208">
        <v>1120000</v>
      </c>
      <c r="G46" s="208"/>
      <c r="H46" s="208">
        <v>0</v>
      </c>
      <c r="I46" s="208">
        <v>0</v>
      </c>
      <c r="J46" s="208">
        <v>0</v>
      </c>
      <c r="K46" s="208">
        <v>0</v>
      </c>
      <c r="L46" s="209">
        <v>0</v>
      </c>
      <c r="M46" s="208">
        <v>0</v>
      </c>
      <c r="N46" s="210">
        <v>0</v>
      </c>
      <c r="O46" s="208">
        <v>0</v>
      </c>
      <c r="P46" s="208">
        <v>0</v>
      </c>
      <c r="Q46" s="208">
        <v>0</v>
      </c>
      <c r="R46" s="210">
        <v>0</v>
      </c>
      <c r="S46" s="208">
        <v>0</v>
      </c>
      <c r="T46" s="208">
        <v>0</v>
      </c>
      <c r="U46" s="208">
        <v>0</v>
      </c>
    </row>
    <row r="47" spans="1:21" ht="66" hidden="1">
      <c r="A47" s="211">
        <v>21</v>
      </c>
      <c r="B47" s="211" t="s">
        <v>143</v>
      </c>
      <c r="C47" s="208">
        <f t="shared" si="2"/>
        <v>0</v>
      </c>
      <c r="D47" s="208">
        <f t="shared" si="3"/>
        <v>0</v>
      </c>
      <c r="E47" s="208">
        <v>0</v>
      </c>
      <c r="F47" s="208">
        <v>0</v>
      </c>
      <c r="G47" s="208"/>
      <c r="H47" s="208">
        <v>0</v>
      </c>
      <c r="I47" s="208">
        <v>0</v>
      </c>
      <c r="J47" s="208">
        <v>0</v>
      </c>
      <c r="K47" s="208">
        <v>0</v>
      </c>
      <c r="L47" s="209">
        <v>0</v>
      </c>
      <c r="M47" s="208">
        <v>0</v>
      </c>
      <c r="N47" s="210">
        <v>0</v>
      </c>
      <c r="O47" s="208">
        <v>0</v>
      </c>
      <c r="P47" s="208">
        <v>0</v>
      </c>
      <c r="Q47" s="208">
        <v>0</v>
      </c>
      <c r="R47" s="210">
        <v>0</v>
      </c>
      <c r="S47" s="208">
        <v>0</v>
      </c>
      <c r="T47" s="208">
        <v>0</v>
      </c>
      <c r="U47" s="208">
        <v>0</v>
      </c>
    </row>
    <row r="48" spans="1:21" ht="132" hidden="1">
      <c r="A48" s="211">
        <v>22</v>
      </c>
      <c r="B48" s="211" t="s">
        <v>70</v>
      </c>
      <c r="C48" s="208">
        <f t="shared" si="2"/>
        <v>0</v>
      </c>
      <c r="D48" s="208">
        <f t="shared" si="3"/>
        <v>0</v>
      </c>
      <c r="E48" s="208">
        <v>0</v>
      </c>
      <c r="F48" s="208">
        <v>0</v>
      </c>
      <c r="G48" s="208"/>
      <c r="H48" s="208">
        <v>0</v>
      </c>
      <c r="I48" s="208">
        <v>0</v>
      </c>
      <c r="J48" s="208">
        <v>0</v>
      </c>
      <c r="K48" s="208">
        <v>0</v>
      </c>
      <c r="L48" s="209">
        <v>0</v>
      </c>
      <c r="M48" s="208">
        <v>0</v>
      </c>
      <c r="N48" s="210">
        <v>0</v>
      </c>
      <c r="O48" s="208">
        <v>0</v>
      </c>
      <c r="P48" s="208">
        <v>0</v>
      </c>
      <c r="Q48" s="208">
        <v>0</v>
      </c>
      <c r="R48" s="210">
        <v>0</v>
      </c>
      <c r="S48" s="208">
        <v>0</v>
      </c>
      <c r="T48" s="208">
        <v>0</v>
      </c>
      <c r="U48" s="208">
        <v>0</v>
      </c>
    </row>
    <row r="49" spans="1:21" ht="66" hidden="1">
      <c r="A49" s="211">
        <v>23</v>
      </c>
      <c r="B49" s="211" t="s">
        <v>159</v>
      </c>
      <c r="C49" s="208">
        <f t="shared" si="2"/>
        <v>0</v>
      </c>
      <c r="D49" s="208">
        <f t="shared" si="3"/>
        <v>0</v>
      </c>
      <c r="E49" s="208">
        <v>0</v>
      </c>
      <c r="F49" s="208">
        <v>0</v>
      </c>
      <c r="G49" s="208"/>
      <c r="H49" s="208">
        <v>0</v>
      </c>
      <c r="I49" s="208">
        <v>0</v>
      </c>
      <c r="J49" s="208">
        <v>0</v>
      </c>
      <c r="K49" s="208">
        <v>0</v>
      </c>
      <c r="L49" s="209">
        <v>0</v>
      </c>
      <c r="M49" s="208">
        <v>0</v>
      </c>
      <c r="N49" s="210">
        <v>0</v>
      </c>
      <c r="O49" s="208">
        <v>0</v>
      </c>
      <c r="P49" s="208">
        <v>0</v>
      </c>
      <c r="Q49" s="208">
        <v>0</v>
      </c>
      <c r="R49" s="210">
        <v>0</v>
      </c>
      <c r="S49" s="208">
        <v>0</v>
      </c>
      <c r="T49" s="208">
        <v>0</v>
      </c>
      <c r="U49" s="208">
        <v>0</v>
      </c>
    </row>
    <row r="50" spans="1:21" ht="66" hidden="1">
      <c r="A50" s="211">
        <v>24</v>
      </c>
      <c r="B50" s="211" t="s">
        <v>144</v>
      </c>
      <c r="C50" s="208">
        <f t="shared" si="2"/>
        <v>0</v>
      </c>
      <c r="D50" s="208">
        <f t="shared" si="3"/>
        <v>0</v>
      </c>
      <c r="E50" s="208">
        <v>0</v>
      </c>
      <c r="F50" s="208">
        <v>0</v>
      </c>
      <c r="G50" s="208"/>
      <c r="H50" s="208">
        <v>0</v>
      </c>
      <c r="I50" s="208">
        <v>0</v>
      </c>
      <c r="J50" s="208">
        <v>0</v>
      </c>
      <c r="K50" s="208">
        <v>0</v>
      </c>
      <c r="L50" s="209">
        <v>0</v>
      </c>
      <c r="M50" s="208">
        <v>0</v>
      </c>
      <c r="N50" s="210">
        <v>0</v>
      </c>
      <c r="O50" s="208">
        <v>0</v>
      </c>
      <c r="P50" s="208">
        <v>0</v>
      </c>
      <c r="Q50" s="208">
        <v>0</v>
      </c>
      <c r="R50" s="210">
        <v>0</v>
      </c>
      <c r="S50" s="208">
        <v>0</v>
      </c>
      <c r="T50" s="208">
        <v>0</v>
      </c>
      <c r="U50" s="208">
        <v>0</v>
      </c>
    </row>
    <row r="51" spans="1:21" ht="31.5" hidden="1" customHeight="1">
      <c r="A51" s="389" t="s">
        <v>25</v>
      </c>
      <c r="B51" s="389"/>
      <c r="C51" s="208">
        <f>C52</f>
        <v>652329</v>
      </c>
      <c r="D51" s="208">
        <f t="shared" ref="D51:U51" si="7">D52</f>
        <v>0</v>
      </c>
      <c r="E51" s="208">
        <f t="shared" si="7"/>
        <v>0</v>
      </c>
      <c r="F51" s="208">
        <f t="shared" si="7"/>
        <v>0</v>
      </c>
      <c r="G51" s="208"/>
      <c r="H51" s="208">
        <f t="shared" si="7"/>
        <v>0</v>
      </c>
      <c r="I51" s="208">
        <f t="shared" si="7"/>
        <v>0</v>
      </c>
      <c r="J51" s="208">
        <f t="shared" si="7"/>
        <v>0</v>
      </c>
      <c r="K51" s="208">
        <f t="shared" si="7"/>
        <v>0</v>
      </c>
      <c r="L51" s="209">
        <f t="shared" si="7"/>
        <v>0</v>
      </c>
      <c r="M51" s="208">
        <f t="shared" si="7"/>
        <v>0</v>
      </c>
      <c r="N51" s="210">
        <f t="shared" si="7"/>
        <v>0</v>
      </c>
      <c r="O51" s="208">
        <f t="shared" si="7"/>
        <v>0</v>
      </c>
      <c r="P51" s="208">
        <f t="shared" si="7"/>
        <v>0</v>
      </c>
      <c r="Q51" s="208">
        <f t="shared" si="7"/>
        <v>0</v>
      </c>
      <c r="R51" s="210">
        <f>R52</f>
        <v>1668</v>
      </c>
      <c r="S51" s="208">
        <f t="shared" si="7"/>
        <v>652329</v>
      </c>
      <c r="T51" s="208">
        <f t="shared" si="7"/>
        <v>0</v>
      </c>
      <c r="U51" s="208">
        <f t="shared" si="7"/>
        <v>0</v>
      </c>
    </row>
    <row r="52" spans="1:21" ht="132" hidden="1">
      <c r="A52" s="211">
        <v>25</v>
      </c>
      <c r="B52" s="211" t="s">
        <v>71</v>
      </c>
      <c r="C52" s="208">
        <f t="shared" si="2"/>
        <v>652329</v>
      </c>
      <c r="D52" s="208">
        <f t="shared" si="3"/>
        <v>0</v>
      </c>
      <c r="E52" s="208">
        <v>0</v>
      </c>
      <c r="F52" s="208">
        <v>0</v>
      </c>
      <c r="G52" s="208"/>
      <c r="H52" s="208">
        <v>0</v>
      </c>
      <c r="I52" s="208">
        <v>0</v>
      </c>
      <c r="J52" s="208">
        <v>0</v>
      </c>
      <c r="K52" s="208">
        <v>0</v>
      </c>
      <c r="L52" s="209">
        <v>0</v>
      </c>
      <c r="M52" s="208">
        <v>0</v>
      </c>
      <c r="N52" s="210">
        <v>0</v>
      </c>
      <c r="O52" s="208">
        <v>0</v>
      </c>
      <c r="P52" s="208">
        <v>0</v>
      </c>
      <c r="Q52" s="208">
        <v>0</v>
      </c>
      <c r="R52" s="210">
        <v>1668</v>
      </c>
      <c r="S52" s="208">
        <v>652329</v>
      </c>
      <c r="T52" s="208">
        <v>0</v>
      </c>
      <c r="U52" s="208">
        <v>0</v>
      </c>
    </row>
    <row r="53" spans="1:21" ht="32.25" hidden="1" customHeight="1">
      <c r="A53" s="389" t="s">
        <v>29</v>
      </c>
      <c r="B53" s="389"/>
      <c r="C53" s="208">
        <f>C54+C55+C56+C57+C58</f>
        <v>3504533</v>
      </c>
      <c r="D53" s="208">
        <f t="shared" ref="D53:U53" si="8">D54+D55+D56+D57+D58</f>
        <v>3504533</v>
      </c>
      <c r="E53" s="208">
        <f t="shared" si="8"/>
        <v>0</v>
      </c>
      <c r="F53" s="208">
        <f t="shared" si="8"/>
        <v>3504533</v>
      </c>
      <c r="G53" s="208"/>
      <c r="H53" s="208">
        <f t="shared" si="8"/>
        <v>0</v>
      </c>
      <c r="I53" s="208">
        <f t="shared" si="8"/>
        <v>0</v>
      </c>
      <c r="J53" s="208">
        <f t="shared" si="8"/>
        <v>0</v>
      </c>
      <c r="K53" s="208">
        <f t="shared" si="8"/>
        <v>0</v>
      </c>
      <c r="L53" s="209">
        <f t="shared" si="8"/>
        <v>0</v>
      </c>
      <c r="M53" s="208">
        <f t="shared" si="8"/>
        <v>0</v>
      </c>
      <c r="N53" s="210">
        <f t="shared" si="8"/>
        <v>0</v>
      </c>
      <c r="O53" s="208">
        <f t="shared" si="8"/>
        <v>0</v>
      </c>
      <c r="P53" s="208">
        <f t="shared" si="8"/>
        <v>0</v>
      </c>
      <c r="Q53" s="208">
        <f t="shared" si="8"/>
        <v>0</v>
      </c>
      <c r="R53" s="210">
        <f t="shared" si="8"/>
        <v>0</v>
      </c>
      <c r="S53" s="208">
        <f t="shared" si="8"/>
        <v>0</v>
      </c>
      <c r="T53" s="208">
        <f t="shared" si="8"/>
        <v>0</v>
      </c>
      <c r="U53" s="208">
        <f t="shared" si="8"/>
        <v>0</v>
      </c>
    </row>
    <row r="54" spans="1:21" ht="132" hidden="1">
      <c r="A54" s="211">
        <v>26</v>
      </c>
      <c r="B54" s="211" t="s">
        <v>72</v>
      </c>
      <c r="C54" s="208">
        <f t="shared" si="2"/>
        <v>538365</v>
      </c>
      <c r="D54" s="208">
        <f t="shared" si="3"/>
        <v>538365</v>
      </c>
      <c r="E54" s="208">
        <v>0</v>
      </c>
      <c r="F54" s="208">
        <v>538365</v>
      </c>
      <c r="G54" s="208"/>
      <c r="H54" s="208">
        <v>0</v>
      </c>
      <c r="I54" s="208">
        <v>0</v>
      </c>
      <c r="J54" s="208">
        <v>0</v>
      </c>
      <c r="K54" s="208">
        <v>0</v>
      </c>
      <c r="L54" s="209">
        <v>0</v>
      </c>
      <c r="M54" s="208">
        <v>0</v>
      </c>
      <c r="N54" s="210">
        <v>0</v>
      </c>
      <c r="O54" s="208">
        <v>0</v>
      </c>
      <c r="P54" s="208">
        <v>0</v>
      </c>
      <c r="Q54" s="208">
        <v>0</v>
      </c>
      <c r="R54" s="210">
        <v>0</v>
      </c>
      <c r="S54" s="208">
        <v>0</v>
      </c>
      <c r="T54" s="208">
        <v>0</v>
      </c>
      <c r="U54" s="208">
        <v>0</v>
      </c>
    </row>
    <row r="55" spans="1:21" ht="99" hidden="1">
      <c r="A55" s="211">
        <v>27</v>
      </c>
      <c r="B55" s="211" t="s">
        <v>73</v>
      </c>
      <c r="C55" s="208">
        <f t="shared" si="2"/>
        <v>720352</v>
      </c>
      <c r="D55" s="208">
        <f t="shared" si="3"/>
        <v>720352</v>
      </c>
      <c r="E55" s="208">
        <v>0</v>
      </c>
      <c r="F55" s="208">
        <v>720352</v>
      </c>
      <c r="G55" s="208"/>
      <c r="H55" s="208">
        <v>0</v>
      </c>
      <c r="I55" s="208">
        <v>0</v>
      </c>
      <c r="J55" s="208">
        <v>0</v>
      </c>
      <c r="K55" s="208">
        <v>0</v>
      </c>
      <c r="L55" s="209">
        <v>0</v>
      </c>
      <c r="M55" s="208">
        <v>0</v>
      </c>
      <c r="N55" s="210">
        <v>0</v>
      </c>
      <c r="O55" s="208">
        <v>0</v>
      </c>
      <c r="P55" s="208">
        <v>0</v>
      </c>
      <c r="Q55" s="208">
        <v>0</v>
      </c>
      <c r="R55" s="210">
        <v>0</v>
      </c>
      <c r="S55" s="208">
        <v>0</v>
      </c>
      <c r="T55" s="208">
        <v>0</v>
      </c>
      <c r="U55" s="208">
        <v>0</v>
      </c>
    </row>
    <row r="56" spans="1:21" ht="66" hidden="1">
      <c r="A56" s="211">
        <v>28</v>
      </c>
      <c r="B56" s="211" t="s">
        <v>145</v>
      </c>
      <c r="C56" s="208">
        <f t="shared" si="2"/>
        <v>910518</v>
      </c>
      <c r="D56" s="208">
        <f t="shared" si="3"/>
        <v>910518</v>
      </c>
      <c r="E56" s="208">
        <v>0</v>
      </c>
      <c r="F56" s="208">
        <v>910518</v>
      </c>
      <c r="G56" s="208"/>
      <c r="H56" s="208">
        <v>0</v>
      </c>
      <c r="I56" s="208">
        <v>0</v>
      </c>
      <c r="J56" s="208">
        <v>0</v>
      </c>
      <c r="K56" s="208">
        <v>0</v>
      </c>
      <c r="L56" s="209">
        <v>0</v>
      </c>
      <c r="M56" s="208">
        <v>0</v>
      </c>
      <c r="N56" s="210">
        <v>0</v>
      </c>
      <c r="O56" s="208">
        <v>0</v>
      </c>
      <c r="P56" s="208">
        <v>0</v>
      </c>
      <c r="Q56" s="208">
        <v>0</v>
      </c>
      <c r="R56" s="210">
        <v>0</v>
      </c>
      <c r="S56" s="208">
        <v>0</v>
      </c>
      <c r="T56" s="208">
        <v>0</v>
      </c>
      <c r="U56" s="208">
        <v>0</v>
      </c>
    </row>
    <row r="57" spans="1:21" ht="66" hidden="1">
      <c r="A57" s="211">
        <v>29</v>
      </c>
      <c r="B57" s="211" t="s">
        <v>146</v>
      </c>
      <c r="C57" s="208">
        <f t="shared" si="2"/>
        <v>400598</v>
      </c>
      <c r="D57" s="208">
        <f t="shared" si="3"/>
        <v>400598</v>
      </c>
      <c r="E57" s="208">
        <v>0</v>
      </c>
      <c r="F57" s="208">
        <v>400598</v>
      </c>
      <c r="G57" s="208"/>
      <c r="H57" s="208">
        <v>0</v>
      </c>
      <c r="I57" s="208">
        <v>0</v>
      </c>
      <c r="J57" s="208">
        <v>0</v>
      </c>
      <c r="K57" s="208">
        <v>0</v>
      </c>
      <c r="L57" s="209">
        <v>0</v>
      </c>
      <c r="M57" s="208">
        <v>0</v>
      </c>
      <c r="N57" s="210">
        <v>0</v>
      </c>
      <c r="O57" s="208">
        <v>0</v>
      </c>
      <c r="P57" s="208">
        <v>0</v>
      </c>
      <c r="Q57" s="208">
        <v>0</v>
      </c>
      <c r="R57" s="210">
        <v>0</v>
      </c>
      <c r="S57" s="208">
        <v>0</v>
      </c>
      <c r="T57" s="208">
        <v>0</v>
      </c>
      <c r="U57" s="208">
        <v>0</v>
      </c>
    </row>
    <row r="58" spans="1:21" ht="66" hidden="1">
      <c r="A58" s="211">
        <v>30</v>
      </c>
      <c r="B58" s="211" t="s">
        <v>147</v>
      </c>
      <c r="C58" s="208">
        <f t="shared" si="2"/>
        <v>934700</v>
      </c>
      <c r="D58" s="208">
        <f t="shared" si="3"/>
        <v>934700</v>
      </c>
      <c r="E58" s="208">
        <v>0</v>
      </c>
      <c r="F58" s="208">
        <v>934700</v>
      </c>
      <c r="G58" s="208"/>
      <c r="H58" s="208">
        <v>0</v>
      </c>
      <c r="I58" s="208">
        <v>0</v>
      </c>
      <c r="J58" s="208">
        <v>0</v>
      </c>
      <c r="K58" s="208">
        <v>0</v>
      </c>
      <c r="L58" s="209">
        <v>0</v>
      </c>
      <c r="M58" s="208">
        <v>0</v>
      </c>
      <c r="N58" s="210">
        <v>0</v>
      </c>
      <c r="O58" s="208">
        <v>0</v>
      </c>
      <c r="P58" s="208">
        <v>0</v>
      </c>
      <c r="Q58" s="208">
        <v>0</v>
      </c>
      <c r="R58" s="210">
        <v>0</v>
      </c>
      <c r="S58" s="208">
        <v>0</v>
      </c>
      <c r="T58" s="208">
        <v>0</v>
      </c>
      <c r="U58" s="208">
        <v>0</v>
      </c>
    </row>
    <row r="59" spans="1:21" ht="37.5" hidden="1" customHeight="1">
      <c r="A59" s="389" t="s">
        <v>30</v>
      </c>
      <c r="B59" s="389"/>
      <c r="C59" s="208">
        <f>C60</f>
        <v>2744692</v>
      </c>
      <c r="D59" s="208">
        <f t="shared" ref="D59:U59" si="9">D60</f>
        <v>2744692</v>
      </c>
      <c r="E59" s="208">
        <f t="shared" si="9"/>
        <v>0</v>
      </c>
      <c r="F59" s="208">
        <f t="shared" si="9"/>
        <v>2744692</v>
      </c>
      <c r="G59" s="208"/>
      <c r="H59" s="208">
        <f t="shared" si="9"/>
        <v>0</v>
      </c>
      <c r="I59" s="208">
        <f t="shared" si="9"/>
        <v>0</v>
      </c>
      <c r="J59" s="208">
        <f t="shared" si="9"/>
        <v>0</v>
      </c>
      <c r="K59" s="208">
        <f t="shared" si="9"/>
        <v>0</v>
      </c>
      <c r="L59" s="209">
        <f t="shared" si="9"/>
        <v>0</v>
      </c>
      <c r="M59" s="208">
        <f t="shared" si="9"/>
        <v>0</v>
      </c>
      <c r="N59" s="210">
        <f t="shared" si="9"/>
        <v>0</v>
      </c>
      <c r="O59" s="208">
        <f t="shared" si="9"/>
        <v>0</v>
      </c>
      <c r="P59" s="208">
        <f t="shared" si="9"/>
        <v>0</v>
      </c>
      <c r="Q59" s="208">
        <f t="shared" si="9"/>
        <v>0</v>
      </c>
      <c r="R59" s="210">
        <f t="shared" si="9"/>
        <v>0</v>
      </c>
      <c r="S59" s="208">
        <f t="shared" si="9"/>
        <v>0</v>
      </c>
      <c r="T59" s="208">
        <f t="shared" si="9"/>
        <v>0</v>
      </c>
      <c r="U59" s="208">
        <f t="shared" si="9"/>
        <v>0</v>
      </c>
    </row>
    <row r="60" spans="1:21" ht="66" hidden="1">
      <c r="A60" s="211">
        <v>31</v>
      </c>
      <c r="B60" s="211" t="s">
        <v>74</v>
      </c>
      <c r="C60" s="208">
        <f t="shared" si="2"/>
        <v>2744692</v>
      </c>
      <c r="D60" s="208">
        <f t="shared" si="3"/>
        <v>2744692</v>
      </c>
      <c r="E60" s="208">
        <v>0</v>
      </c>
      <c r="F60" s="208">
        <v>2744692</v>
      </c>
      <c r="G60" s="208"/>
      <c r="H60" s="208">
        <v>0</v>
      </c>
      <c r="I60" s="208">
        <v>0</v>
      </c>
      <c r="J60" s="208">
        <v>0</v>
      </c>
      <c r="K60" s="208">
        <v>0</v>
      </c>
      <c r="L60" s="209">
        <v>0</v>
      </c>
      <c r="M60" s="208">
        <v>0</v>
      </c>
      <c r="N60" s="210">
        <v>0</v>
      </c>
      <c r="O60" s="208">
        <v>0</v>
      </c>
      <c r="P60" s="208">
        <v>0</v>
      </c>
      <c r="Q60" s="208">
        <v>0</v>
      </c>
      <c r="R60" s="210">
        <v>0</v>
      </c>
      <c r="S60" s="208">
        <v>0</v>
      </c>
      <c r="T60" s="208">
        <v>0</v>
      </c>
      <c r="U60" s="208">
        <v>0</v>
      </c>
    </row>
    <row r="61" spans="1:21" ht="35.25" hidden="1" customHeight="1">
      <c r="A61" s="389" t="s">
        <v>31</v>
      </c>
      <c r="B61" s="389"/>
      <c r="C61" s="208">
        <f>C62+C63+C64</f>
        <v>554200</v>
      </c>
      <c r="D61" s="208">
        <f t="shared" ref="D61:U61" si="10">D62+D63+D64</f>
        <v>554200</v>
      </c>
      <c r="E61" s="208">
        <f t="shared" si="10"/>
        <v>554200</v>
      </c>
      <c r="F61" s="208">
        <f t="shared" si="10"/>
        <v>0</v>
      </c>
      <c r="G61" s="208"/>
      <c r="H61" s="208">
        <f t="shared" si="10"/>
        <v>0</v>
      </c>
      <c r="I61" s="208">
        <f t="shared" si="10"/>
        <v>0</v>
      </c>
      <c r="J61" s="208">
        <f t="shared" si="10"/>
        <v>0</v>
      </c>
      <c r="K61" s="208">
        <f t="shared" si="10"/>
        <v>0</v>
      </c>
      <c r="L61" s="209">
        <f t="shared" si="10"/>
        <v>0</v>
      </c>
      <c r="M61" s="208">
        <f t="shared" si="10"/>
        <v>0</v>
      </c>
      <c r="N61" s="210">
        <f t="shared" si="10"/>
        <v>0</v>
      </c>
      <c r="O61" s="208">
        <f t="shared" si="10"/>
        <v>0</v>
      </c>
      <c r="P61" s="208">
        <f t="shared" si="10"/>
        <v>0</v>
      </c>
      <c r="Q61" s="208">
        <f t="shared" si="10"/>
        <v>0</v>
      </c>
      <c r="R61" s="210">
        <f t="shared" si="10"/>
        <v>0</v>
      </c>
      <c r="S61" s="208">
        <f t="shared" si="10"/>
        <v>0</v>
      </c>
      <c r="T61" s="208">
        <f t="shared" si="10"/>
        <v>0</v>
      </c>
      <c r="U61" s="208">
        <f t="shared" si="10"/>
        <v>0</v>
      </c>
    </row>
    <row r="62" spans="1:21" ht="99" hidden="1">
      <c r="A62" s="211">
        <v>32</v>
      </c>
      <c r="B62" s="211" t="s">
        <v>76</v>
      </c>
      <c r="C62" s="208">
        <f t="shared" si="2"/>
        <v>0</v>
      </c>
      <c r="D62" s="208">
        <f t="shared" si="3"/>
        <v>0</v>
      </c>
      <c r="E62" s="208">
        <v>0</v>
      </c>
      <c r="F62" s="208">
        <v>0</v>
      </c>
      <c r="G62" s="208"/>
      <c r="H62" s="208">
        <v>0</v>
      </c>
      <c r="I62" s="208">
        <v>0</v>
      </c>
      <c r="J62" s="208">
        <v>0</v>
      </c>
      <c r="K62" s="208">
        <v>0</v>
      </c>
      <c r="L62" s="209">
        <v>0</v>
      </c>
      <c r="M62" s="208">
        <v>0</v>
      </c>
      <c r="N62" s="210">
        <v>0</v>
      </c>
      <c r="O62" s="208">
        <v>0</v>
      </c>
      <c r="P62" s="208">
        <v>0</v>
      </c>
      <c r="Q62" s="208">
        <v>0</v>
      </c>
      <c r="R62" s="210">
        <v>0</v>
      </c>
      <c r="S62" s="208">
        <v>0</v>
      </c>
      <c r="T62" s="208">
        <v>0</v>
      </c>
      <c r="U62" s="208">
        <v>0</v>
      </c>
    </row>
    <row r="63" spans="1:21" ht="99" hidden="1">
      <c r="A63" s="211">
        <v>33</v>
      </c>
      <c r="B63" s="211" t="s">
        <v>77</v>
      </c>
      <c r="C63" s="208">
        <f t="shared" si="2"/>
        <v>554200</v>
      </c>
      <c r="D63" s="208">
        <f t="shared" si="3"/>
        <v>554200</v>
      </c>
      <c r="E63" s="208">
        <v>554200</v>
      </c>
      <c r="F63" s="208">
        <v>0</v>
      </c>
      <c r="G63" s="208"/>
      <c r="H63" s="208">
        <v>0</v>
      </c>
      <c r="I63" s="208">
        <v>0</v>
      </c>
      <c r="J63" s="208">
        <v>0</v>
      </c>
      <c r="K63" s="208">
        <v>0</v>
      </c>
      <c r="L63" s="209">
        <v>0</v>
      </c>
      <c r="M63" s="208">
        <v>0</v>
      </c>
      <c r="N63" s="210">
        <v>0</v>
      </c>
      <c r="O63" s="208">
        <v>0</v>
      </c>
      <c r="P63" s="208">
        <v>0</v>
      </c>
      <c r="Q63" s="208">
        <v>0</v>
      </c>
      <c r="R63" s="210">
        <v>0</v>
      </c>
      <c r="S63" s="208">
        <v>0</v>
      </c>
      <c r="T63" s="208">
        <v>0</v>
      </c>
      <c r="U63" s="208">
        <v>0</v>
      </c>
    </row>
    <row r="64" spans="1:21" ht="132" hidden="1">
      <c r="A64" s="211">
        <v>34</v>
      </c>
      <c r="B64" s="211" t="s">
        <v>75</v>
      </c>
      <c r="C64" s="208">
        <f t="shared" si="2"/>
        <v>0</v>
      </c>
      <c r="D64" s="208">
        <f t="shared" si="3"/>
        <v>0</v>
      </c>
      <c r="E64" s="208">
        <v>0</v>
      </c>
      <c r="F64" s="208">
        <v>0</v>
      </c>
      <c r="G64" s="208"/>
      <c r="H64" s="208">
        <v>0</v>
      </c>
      <c r="I64" s="208">
        <v>0</v>
      </c>
      <c r="J64" s="208">
        <v>0</v>
      </c>
      <c r="K64" s="208">
        <v>0</v>
      </c>
      <c r="L64" s="209">
        <v>0</v>
      </c>
      <c r="M64" s="208">
        <v>0</v>
      </c>
      <c r="N64" s="210">
        <v>0</v>
      </c>
      <c r="O64" s="208">
        <v>0</v>
      </c>
      <c r="P64" s="208">
        <v>0</v>
      </c>
      <c r="Q64" s="208">
        <v>0</v>
      </c>
      <c r="R64" s="210">
        <v>0</v>
      </c>
      <c r="S64" s="208">
        <v>0</v>
      </c>
      <c r="T64" s="208">
        <v>0</v>
      </c>
      <c r="U64" s="208">
        <v>0</v>
      </c>
    </row>
    <row r="65" spans="1:21" ht="31.5" hidden="1" customHeight="1">
      <c r="A65" s="389" t="s">
        <v>32</v>
      </c>
      <c r="B65" s="389"/>
      <c r="C65" s="208">
        <f>C66</f>
        <v>465000</v>
      </c>
      <c r="D65" s="208">
        <f t="shared" ref="D65:U65" si="11">D66</f>
        <v>465000</v>
      </c>
      <c r="E65" s="208">
        <f t="shared" si="11"/>
        <v>0</v>
      </c>
      <c r="F65" s="208">
        <f t="shared" si="11"/>
        <v>465000</v>
      </c>
      <c r="G65" s="208"/>
      <c r="H65" s="208">
        <f t="shared" si="11"/>
        <v>0</v>
      </c>
      <c r="I65" s="208">
        <f t="shared" si="11"/>
        <v>0</v>
      </c>
      <c r="J65" s="208">
        <f t="shared" si="11"/>
        <v>0</v>
      </c>
      <c r="K65" s="208">
        <f t="shared" si="11"/>
        <v>0</v>
      </c>
      <c r="L65" s="209">
        <f t="shared" si="11"/>
        <v>0</v>
      </c>
      <c r="M65" s="208">
        <f t="shared" si="11"/>
        <v>0</v>
      </c>
      <c r="N65" s="210">
        <f t="shared" si="11"/>
        <v>0</v>
      </c>
      <c r="O65" s="208">
        <f t="shared" si="11"/>
        <v>0</v>
      </c>
      <c r="P65" s="208">
        <f t="shared" si="11"/>
        <v>0</v>
      </c>
      <c r="Q65" s="208">
        <f t="shared" si="11"/>
        <v>0</v>
      </c>
      <c r="R65" s="210">
        <f t="shared" si="11"/>
        <v>0</v>
      </c>
      <c r="S65" s="208">
        <f t="shared" si="11"/>
        <v>0</v>
      </c>
      <c r="T65" s="208">
        <f t="shared" si="11"/>
        <v>0</v>
      </c>
      <c r="U65" s="208">
        <f t="shared" si="11"/>
        <v>0</v>
      </c>
    </row>
    <row r="66" spans="1:21" ht="66" hidden="1">
      <c r="A66" s="211">
        <v>35</v>
      </c>
      <c r="B66" s="211" t="s">
        <v>78</v>
      </c>
      <c r="C66" s="208">
        <f t="shared" si="2"/>
        <v>465000</v>
      </c>
      <c r="D66" s="208">
        <f t="shared" si="3"/>
        <v>465000</v>
      </c>
      <c r="E66" s="208">
        <v>0</v>
      </c>
      <c r="F66" s="208">
        <v>465000</v>
      </c>
      <c r="G66" s="208"/>
      <c r="H66" s="208">
        <v>0</v>
      </c>
      <c r="I66" s="208">
        <v>0</v>
      </c>
      <c r="J66" s="208">
        <v>0</v>
      </c>
      <c r="K66" s="208">
        <v>0</v>
      </c>
      <c r="L66" s="209">
        <v>0</v>
      </c>
      <c r="M66" s="208">
        <v>0</v>
      </c>
      <c r="N66" s="210">
        <v>0</v>
      </c>
      <c r="O66" s="208">
        <v>0</v>
      </c>
      <c r="P66" s="208">
        <v>0</v>
      </c>
      <c r="Q66" s="208">
        <v>0</v>
      </c>
      <c r="R66" s="210">
        <v>0</v>
      </c>
      <c r="S66" s="208">
        <v>0</v>
      </c>
      <c r="T66" s="208">
        <v>0</v>
      </c>
      <c r="U66" s="208">
        <v>0</v>
      </c>
    </row>
    <row r="67" spans="1:21" ht="31.5" hidden="1" customHeight="1">
      <c r="A67" s="389" t="s">
        <v>33</v>
      </c>
      <c r="B67" s="389"/>
      <c r="C67" s="208">
        <f>C68+C69+C70+C71+C72</f>
        <v>4318500</v>
      </c>
      <c r="D67" s="208">
        <f t="shared" ref="D67:U67" si="12">D68+D69+D70+D71+D72</f>
        <v>1581700</v>
      </c>
      <c r="E67" s="208">
        <f t="shared" si="12"/>
        <v>796400</v>
      </c>
      <c r="F67" s="208">
        <f t="shared" si="12"/>
        <v>785300</v>
      </c>
      <c r="G67" s="208"/>
      <c r="H67" s="208">
        <f t="shared" si="12"/>
        <v>0</v>
      </c>
      <c r="I67" s="208">
        <f t="shared" si="12"/>
        <v>0</v>
      </c>
      <c r="J67" s="208">
        <f t="shared" si="12"/>
        <v>0</v>
      </c>
      <c r="K67" s="208">
        <f t="shared" si="12"/>
        <v>0</v>
      </c>
      <c r="L67" s="209">
        <f t="shared" si="12"/>
        <v>0</v>
      </c>
      <c r="M67" s="208">
        <f t="shared" si="12"/>
        <v>0</v>
      </c>
      <c r="N67" s="210">
        <f t="shared" si="12"/>
        <v>0</v>
      </c>
      <c r="O67" s="208">
        <f t="shared" si="12"/>
        <v>0</v>
      </c>
      <c r="P67" s="208">
        <f t="shared" si="12"/>
        <v>0</v>
      </c>
      <c r="Q67" s="208">
        <f t="shared" si="12"/>
        <v>0</v>
      </c>
      <c r="R67" s="210">
        <f t="shared" si="12"/>
        <v>5600</v>
      </c>
      <c r="S67" s="208">
        <f t="shared" si="12"/>
        <v>2736800</v>
      </c>
      <c r="T67" s="208">
        <f t="shared" si="12"/>
        <v>0</v>
      </c>
      <c r="U67" s="208">
        <f t="shared" si="12"/>
        <v>0</v>
      </c>
    </row>
    <row r="68" spans="1:21" ht="99" hidden="1">
      <c r="A68" s="211">
        <v>36</v>
      </c>
      <c r="B68" s="211" t="s">
        <v>79</v>
      </c>
      <c r="C68" s="208">
        <f t="shared" si="2"/>
        <v>1066000</v>
      </c>
      <c r="D68" s="208">
        <f t="shared" si="3"/>
        <v>0</v>
      </c>
      <c r="E68" s="208">
        <v>0</v>
      </c>
      <c r="F68" s="208">
        <v>0</v>
      </c>
      <c r="G68" s="208"/>
      <c r="H68" s="208">
        <v>0</v>
      </c>
      <c r="I68" s="208">
        <v>0</v>
      </c>
      <c r="J68" s="208">
        <v>0</v>
      </c>
      <c r="K68" s="208">
        <v>0</v>
      </c>
      <c r="L68" s="209">
        <v>0</v>
      </c>
      <c r="M68" s="208">
        <v>0</v>
      </c>
      <c r="N68" s="210">
        <v>0</v>
      </c>
      <c r="O68" s="208">
        <v>0</v>
      </c>
      <c r="P68" s="208">
        <v>0</v>
      </c>
      <c r="Q68" s="208">
        <v>0</v>
      </c>
      <c r="R68" s="210">
        <v>1980</v>
      </c>
      <c r="S68" s="208">
        <v>1066000</v>
      </c>
      <c r="T68" s="208">
        <v>0</v>
      </c>
      <c r="U68" s="208">
        <v>0</v>
      </c>
    </row>
    <row r="69" spans="1:21" ht="99" hidden="1">
      <c r="A69" s="211">
        <v>37</v>
      </c>
      <c r="B69" s="211" t="s">
        <v>80</v>
      </c>
      <c r="C69" s="208">
        <f t="shared" si="2"/>
        <v>785300</v>
      </c>
      <c r="D69" s="208">
        <f t="shared" si="3"/>
        <v>785300</v>
      </c>
      <c r="E69" s="208">
        <v>0</v>
      </c>
      <c r="F69" s="208">
        <v>785300</v>
      </c>
      <c r="G69" s="208"/>
      <c r="H69" s="208">
        <v>0</v>
      </c>
      <c r="I69" s="208">
        <v>0</v>
      </c>
      <c r="J69" s="208">
        <v>0</v>
      </c>
      <c r="K69" s="208">
        <v>0</v>
      </c>
      <c r="L69" s="209">
        <v>0</v>
      </c>
      <c r="M69" s="208">
        <v>0</v>
      </c>
      <c r="N69" s="210">
        <v>0</v>
      </c>
      <c r="O69" s="208">
        <v>0</v>
      </c>
      <c r="P69" s="208">
        <v>0</v>
      </c>
      <c r="Q69" s="208">
        <v>0</v>
      </c>
      <c r="R69" s="210">
        <v>0</v>
      </c>
      <c r="S69" s="208">
        <v>0</v>
      </c>
      <c r="T69" s="208">
        <v>0</v>
      </c>
      <c r="U69" s="208">
        <v>0</v>
      </c>
    </row>
    <row r="70" spans="1:21" ht="99" hidden="1">
      <c r="A70" s="211">
        <v>38</v>
      </c>
      <c r="B70" s="211" t="s">
        <v>81</v>
      </c>
      <c r="C70" s="208">
        <f t="shared" si="2"/>
        <v>891400</v>
      </c>
      <c r="D70" s="208">
        <f t="shared" si="3"/>
        <v>0</v>
      </c>
      <c r="E70" s="208">
        <v>0</v>
      </c>
      <c r="F70" s="208">
        <v>0</v>
      </c>
      <c r="G70" s="208"/>
      <c r="H70" s="208">
        <v>0</v>
      </c>
      <c r="I70" s="208">
        <v>0</v>
      </c>
      <c r="J70" s="208">
        <v>0</v>
      </c>
      <c r="K70" s="208">
        <v>0</v>
      </c>
      <c r="L70" s="209">
        <v>0</v>
      </c>
      <c r="M70" s="208">
        <v>0</v>
      </c>
      <c r="N70" s="210">
        <v>0</v>
      </c>
      <c r="O70" s="208">
        <v>0</v>
      </c>
      <c r="P70" s="208">
        <v>0</v>
      </c>
      <c r="Q70" s="208">
        <v>0</v>
      </c>
      <c r="R70" s="210">
        <v>1880</v>
      </c>
      <c r="S70" s="208">
        <v>891400</v>
      </c>
      <c r="T70" s="208">
        <v>0</v>
      </c>
      <c r="U70" s="208">
        <v>0</v>
      </c>
    </row>
    <row r="71" spans="1:21" ht="99" hidden="1">
      <c r="A71" s="211">
        <v>39</v>
      </c>
      <c r="B71" s="211" t="s">
        <v>82</v>
      </c>
      <c r="C71" s="208">
        <f t="shared" si="2"/>
        <v>796400</v>
      </c>
      <c r="D71" s="208">
        <f t="shared" si="3"/>
        <v>796400</v>
      </c>
      <c r="E71" s="208">
        <v>796400</v>
      </c>
      <c r="F71" s="208">
        <v>0</v>
      </c>
      <c r="G71" s="208"/>
      <c r="H71" s="208">
        <v>0</v>
      </c>
      <c r="I71" s="208">
        <v>0</v>
      </c>
      <c r="J71" s="208">
        <v>0</v>
      </c>
      <c r="K71" s="208">
        <v>0</v>
      </c>
      <c r="L71" s="209">
        <v>0</v>
      </c>
      <c r="M71" s="208">
        <v>0</v>
      </c>
      <c r="N71" s="210">
        <v>0</v>
      </c>
      <c r="O71" s="208">
        <v>0</v>
      </c>
      <c r="P71" s="208">
        <v>0</v>
      </c>
      <c r="Q71" s="208">
        <v>0</v>
      </c>
      <c r="R71" s="210">
        <v>0</v>
      </c>
      <c r="S71" s="208">
        <v>0</v>
      </c>
      <c r="T71" s="208">
        <v>0</v>
      </c>
      <c r="U71" s="208">
        <v>0</v>
      </c>
    </row>
    <row r="72" spans="1:21" ht="99" hidden="1">
      <c r="A72" s="211">
        <v>40</v>
      </c>
      <c r="B72" s="211" t="s">
        <v>83</v>
      </c>
      <c r="C72" s="208">
        <f t="shared" si="2"/>
        <v>779400</v>
      </c>
      <c r="D72" s="208">
        <f t="shared" si="3"/>
        <v>0</v>
      </c>
      <c r="E72" s="208">
        <v>0</v>
      </c>
      <c r="F72" s="208">
        <v>0</v>
      </c>
      <c r="G72" s="208"/>
      <c r="H72" s="208">
        <v>0</v>
      </c>
      <c r="I72" s="208">
        <v>0</v>
      </c>
      <c r="J72" s="208">
        <v>0</v>
      </c>
      <c r="K72" s="208">
        <v>0</v>
      </c>
      <c r="L72" s="209">
        <v>0</v>
      </c>
      <c r="M72" s="208">
        <v>0</v>
      </c>
      <c r="N72" s="210">
        <v>0</v>
      </c>
      <c r="O72" s="208">
        <v>0</v>
      </c>
      <c r="P72" s="208">
        <v>0</v>
      </c>
      <c r="Q72" s="208">
        <v>0</v>
      </c>
      <c r="R72" s="210">
        <v>1740</v>
      </c>
      <c r="S72" s="208">
        <v>779400</v>
      </c>
      <c r="T72" s="208">
        <v>0</v>
      </c>
      <c r="U72" s="208">
        <v>0</v>
      </c>
    </row>
    <row r="73" spans="1:21" ht="31.5" hidden="1" customHeight="1">
      <c r="A73" s="389" t="s">
        <v>34</v>
      </c>
      <c r="B73" s="389"/>
      <c r="C73" s="208">
        <f>C74+C75+C76+C77</f>
        <v>2628000</v>
      </c>
      <c r="D73" s="208">
        <f t="shared" ref="D73:U73" si="13">D74+D75+D76+D77</f>
        <v>2628000</v>
      </c>
      <c r="E73" s="208">
        <f t="shared" si="13"/>
        <v>0</v>
      </c>
      <c r="F73" s="208">
        <f t="shared" si="13"/>
        <v>2628000</v>
      </c>
      <c r="G73" s="208"/>
      <c r="H73" s="208">
        <f t="shared" si="13"/>
        <v>0</v>
      </c>
      <c r="I73" s="208">
        <f t="shared" si="13"/>
        <v>0</v>
      </c>
      <c r="J73" s="208">
        <f t="shared" si="13"/>
        <v>0</v>
      </c>
      <c r="K73" s="208">
        <f t="shared" si="13"/>
        <v>0</v>
      </c>
      <c r="L73" s="209">
        <f t="shared" si="13"/>
        <v>0</v>
      </c>
      <c r="M73" s="208">
        <f t="shared" si="13"/>
        <v>0</v>
      </c>
      <c r="N73" s="210">
        <f t="shared" si="13"/>
        <v>0</v>
      </c>
      <c r="O73" s="208">
        <f t="shared" si="13"/>
        <v>0</v>
      </c>
      <c r="P73" s="208">
        <f t="shared" si="13"/>
        <v>0</v>
      </c>
      <c r="Q73" s="208">
        <f t="shared" si="13"/>
        <v>0</v>
      </c>
      <c r="R73" s="210">
        <f t="shared" si="13"/>
        <v>0</v>
      </c>
      <c r="S73" s="208">
        <f t="shared" si="13"/>
        <v>0</v>
      </c>
      <c r="T73" s="208">
        <f t="shared" si="13"/>
        <v>0</v>
      </c>
      <c r="U73" s="208">
        <f t="shared" si="13"/>
        <v>0</v>
      </c>
    </row>
    <row r="74" spans="1:21" ht="66" hidden="1">
      <c r="A74" s="211">
        <v>41</v>
      </c>
      <c r="B74" s="211" t="s">
        <v>148</v>
      </c>
      <c r="C74" s="208">
        <f t="shared" si="2"/>
        <v>565500</v>
      </c>
      <c r="D74" s="208">
        <f t="shared" si="3"/>
        <v>565500</v>
      </c>
      <c r="E74" s="208">
        <v>0</v>
      </c>
      <c r="F74" s="208">
        <v>565500</v>
      </c>
      <c r="G74" s="208"/>
      <c r="H74" s="208">
        <v>0</v>
      </c>
      <c r="I74" s="208">
        <v>0</v>
      </c>
      <c r="J74" s="208">
        <v>0</v>
      </c>
      <c r="K74" s="208">
        <v>0</v>
      </c>
      <c r="L74" s="209">
        <v>0</v>
      </c>
      <c r="M74" s="208">
        <v>0</v>
      </c>
      <c r="N74" s="210">
        <v>0</v>
      </c>
      <c r="O74" s="208">
        <v>0</v>
      </c>
      <c r="P74" s="208">
        <v>0</v>
      </c>
      <c r="Q74" s="208">
        <v>0</v>
      </c>
      <c r="R74" s="210">
        <v>0</v>
      </c>
      <c r="S74" s="208">
        <v>0</v>
      </c>
      <c r="T74" s="208">
        <v>0</v>
      </c>
      <c r="U74" s="208">
        <v>0</v>
      </c>
    </row>
    <row r="75" spans="1:21" ht="66" hidden="1">
      <c r="A75" s="211">
        <v>42</v>
      </c>
      <c r="B75" s="211" t="s">
        <v>149</v>
      </c>
      <c r="C75" s="208">
        <f t="shared" si="2"/>
        <v>600200</v>
      </c>
      <c r="D75" s="208">
        <f t="shared" si="3"/>
        <v>600200</v>
      </c>
      <c r="E75" s="208">
        <v>0</v>
      </c>
      <c r="F75" s="208">
        <v>600200</v>
      </c>
      <c r="G75" s="208"/>
      <c r="H75" s="208">
        <v>0</v>
      </c>
      <c r="I75" s="208">
        <v>0</v>
      </c>
      <c r="J75" s="208">
        <v>0</v>
      </c>
      <c r="K75" s="208">
        <v>0</v>
      </c>
      <c r="L75" s="209">
        <v>0</v>
      </c>
      <c r="M75" s="208">
        <v>0</v>
      </c>
      <c r="N75" s="210">
        <v>0</v>
      </c>
      <c r="O75" s="208">
        <v>0</v>
      </c>
      <c r="P75" s="208">
        <v>0</v>
      </c>
      <c r="Q75" s="208">
        <v>0</v>
      </c>
      <c r="R75" s="210">
        <v>0</v>
      </c>
      <c r="S75" s="208">
        <v>0</v>
      </c>
      <c r="T75" s="208">
        <v>0</v>
      </c>
      <c r="U75" s="208">
        <v>0</v>
      </c>
    </row>
    <row r="76" spans="1:21" ht="99" hidden="1">
      <c r="A76" s="211">
        <v>43</v>
      </c>
      <c r="B76" s="211" t="s">
        <v>84</v>
      </c>
      <c r="C76" s="208">
        <f t="shared" si="2"/>
        <v>785000</v>
      </c>
      <c r="D76" s="208">
        <f t="shared" si="3"/>
        <v>785000</v>
      </c>
      <c r="E76" s="208">
        <v>0</v>
      </c>
      <c r="F76" s="208">
        <v>785000</v>
      </c>
      <c r="G76" s="208"/>
      <c r="H76" s="208">
        <v>0</v>
      </c>
      <c r="I76" s="208">
        <v>0</v>
      </c>
      <c r="J76" s="208">
        <v>0</v>
      </c>
      <c r="K76" s="208">
        <v>0</v>
      </c>
      <c r="L76" s="209">
        <v>0</v>
      </c>
      <c r="M76" s="208">
        <v>0</v>
      </c>
      <c r="N76" s="210">
        <v>0</v>
      </c>
      <c r="O76" s="208">
        <v>0</v>
      </c>
      <c r="P76" s="208">
        <v>0</v>
      </c>
      <c r="Q76" s="208">
        <v>0</v>
      </c>
      <c r="R76" s="210">
        <v>0</v>
      </c>
      <c r="S76" s="208">
        <v>0</v>
      </c>
      <c r="T76" s="208">
        <v>0</v>
      </c>
      <c r="U76" s="208">
        <v>0</v>
      </c>
    </row>
    <row r="77" spans="1:21" ht="66" hidden="1">
      <c r="A77" s="211">
        <v>44</v>
      </c>
      <c r="B77" s="211" t="s">
        <v>150</v>
      </c>
      <c r="C77" s="208">
        <f t="shared" si="2"/>
        <v>677300</v>
      </c>
      <c r="D77" s="208">
        <f t="shared" si="3"/>
        <v>677300</v>
      </c>
      <c r="E77" s="208">
        <v>0</v>
      </c>
      <c r="F77" s="208">
        <v>677300</v>
      </c>
      <c r="G77" s="208"/>
      <c r="H77" s="208">
        <v>0</v>
      </c>
      <c r="I77" s="208">
        <v>0</v>
      </c>
      <c r="J77" s="208">
        <v>0</v>
      </c>
      <c r="K77" s="208">
        <v>0</v>
      </c>
      <c r="L77" s="209">
        <v>0</v>
      </c>
      <c r="M77" s="208">
        <v>0</v>
      </c>
      <c r="N77" s="210">
        <v>0</v>
      </c>
      <c r="O77" s="208">
        <v>0</v>
      </c>
      <c r="P77" s="208">
        <v>0</v>
      </c>
      <c r="Q77" s="208">
        <v>0</v>
      </c>
      <c r="R77" s="210">
        <v>0</v>
      </c>
      <c r="S77" s="208">
        <v>0</v>
      </c>
      <c r="T77" s="208">
        <v>0</v>
      </c>
      <c r="U77" s="208">
        <v>0</v>
      </c>
    </row>
    <row r="78" spans="1:21" ht="36" hidden="1" customHeight="1">
      <c r="A78" s="389" t="s">
        <v>35</v>
      </c>
      <c r="B78" s="389"/>
      <c r="C78" s="208">
        <f>C79+C80</f>
        <v>2918000</v>
      </c>
      <c r="D78" s="208">
        <f t="shared" ref="D78:U78" si="14">D79+D80</f>
        <v>0</v>
      </c>
      <c r="E78" s="208">
        <f t="shared" si="14"/>
        <v>0</v>
      </c>
      <c r="F78" s="208">
        <f t="shared" si="14"/>
        <v>0</v>
      </c>
      <c r="G78" s="208"/>
      <c r="H78" s="208">
        <f t="shared" si="14"/>
        <v>0</v>
      </c>
      <c r="I78" s="208">
        <f t="shared" si="14"/>
        <v>0</v>
      </c>
      <c r="J78" s="208">
        <f t="shared" si="14"/>
        <v>0</v>
      </c>
      <c r="K78" s="208">
        <f t="shared" si="14"/>
        <v>0</v>
      </c>
      <c r="L78" s="209">
        <f t="shared" si="14"/>
        <v>0</v>
      </c>
      <c r="M78" s="208">
        <f t="shared" si="14"/>
        <v>0</v>
      </c>
      <c r="N78" s="210">
        <f t="shared" si="14"/>
        <v>0</v>
      </c>
      <c r="O78" s="208">
        <f t="shared" si="14"/>
        <v>0</v>
      </c>
      <c r="P78" s="208">
        <f t="shared" si="14"/>
        <v>0</v>
      </c>
      <c r="Q78" s="208">
        <f t="shared" si="14"/>
        <v>0</v>
      </c>
      <c r="R78" s="210">
        <f t="shared" si="14"/>
        <v>9894.9</v>
      </c>
      <c r="S78" s="208">
        <f t="shared" si="14"/>
        <v>2918000</v>
      </c>
      <c r="T78" s="208">
        <f t="shared" si="14"/>
        <v>0</v>
      </c>
      <c r="U78" s="208">
        <f t="shared" si="14"/>
        <v>0</v>
      </c>
    </row>
    <row r="79" spans="1:21" ht="165" hidden="1">
      <c r="A79" s="211">
        <v>45</v>
      </c>
      <c r="B79" s="211" t="s">
        <v>85</v>
      </c>
      <c r="C79" s="208">
        <f t="shared" si="2"/>
        <v>1475000</v>
      </c>
      <c r="D79" s="208">
        <f t="shared" si="3"/>
        <v>0</v>
      </c>
      <c r="E79" s="208">
        <v>0</v>
      </c>
      <c r="F79" s="208">
        <v>0</v>
      </c>
      <c r="G79" s="208"/>
      <c r="H79" s="208">
        <v>0</v>
      </c>
      <c r="I79" s="208">
        <v>0</v>
      </c>
      <c r="J79" s="208">
        <v>0</v>
      </c>
      <c r="K79" s="208">
        <v>0</v>
      </c>
      <c r="L79" s="209">
        <v>0</v>
      </c>
      <c r="M79" s="208">
        <v>0</v>
      </c>
      <c r="N79" s="210">
        <v>0</v>
      </c>
      <c r="O79" s="208">
        <v>0</v>
      </c>
      <c r="P79" s="208">
        <v>0</v>
      </c>
      <c r="Q79" s="208">
        <v>0</v>
      </c>
      <c r="R79" s="210">
        <v>4947.8999999999996</v>
      </c>
      <c r="S79" s="208">
        <v>1475000</v>
      </c>
      <c r="T79" s="208">
        <v>0</v>
      </c>
      <c r="U79" s="208">
        <v>0</v>
      </c>
    </row>
    <row r="80" spans="1:21" ht="165" hidden="1">
      <c r="A80" s="211">
        <v>46</v>
      </c>
      <c r="B80" s="211" t="s">
        <v>86</v>
      </c>
      <c r="C80" s="208">
        <f t="shared" si="2"/>
        <v>1443000</v>
      </c>
      <c r="D80" s="208">
        <f t="shared" si="3"/>
        <v>0</v>
      </c>
      <c r="E80" s="208">
        <v>0</v>
      </c>
      <c r="F80" s="208">
        <v>0</v>
      </c>
      <c r="G80" s="208"/>
      <c r="H80" s="208">
        <v>0</v>
      </c>
      <c r="I80" s="208">
        <v>0</v>
      </c>
      <c r="J80" s="208">
        <v>0</v>
      </c>
      <c r="K80" s="208">
        <v>0</v>
      </c>
      <c r="L80" s="209">
        <v>0</v>
      </c>
      <c r="M80" s="208">
        <v>0</v>
      </c>
      <c r="N80" s="210">
        <v>0</v>
      </c>
      <c r="O80" s="208">
        <v>0</v>
      </c>
      <c r="P80" s="208">
        <v>0</v>
      </c>
      <c r="Q80" s="208">
        <v>0</v>
      </c>
      <c r="R80" s="210">
        <v>4947</v>
      </c>
      <c r="S80" s="208">
        <v>1443000</v>
      </c>
      <c r="T80" s="208">
        <v>0</v>
      </c>
      <c r="U80" s="208">
        <v>0</v>
      </c>
    </row>
    <row r="81" spans="1:21" ht="37.5" hidden="1" customHeight="1">
      <c r="A81" s="389" t="s">
        <v>36</v>
      </c>
      <c r="B81" s="389"/>
      <c r="C81" s="208">
        <f>C82+C83+C84+C85</f>
        <v>6270500</v>
      </c>
      <c r="D81" s="208">
        <f t="shared" ref="D81:U81" si="15">D82+D83+D84+D85</f>
        <v>2329000</v>
      </c>
      <c r="E81" s="208">
        <f t="shared" si="15"/>
        <v>0</v>
      </c>
      <c r="F81" s="208">
        <f t="shared" si="15"/>
        <v>0</v>
      </c>
      <c r="G81" s="208"/>
      <c r="H81" s="208">
        <f t="shared" si="15"/>
        <v>0</v>
      </c>
      <c r="I81" s="208">
        <f t="shared" si="15"/>
        <v>0</v>
      </c>
      <c r="J81" s="208">
        <f t="shared" si="15"/>
        <v>2329000</v>
      </c>
      <c r="K81" s="208">
        <f t="shared" si="15"/>
        <v>0</v>
      </c>
      <c r="L81" s="209">
        <f t="shared" si="15"/>
        <v>0</v>
      </c>
      <c r="M81" s="208">
        <f t="shared" si="15"/>
        <v>0</v>
      </c>
      <c r="N81" s="210">
        <f t="shared" si="15"/>
        <v>0</v>
      </c>
      <c r="O81" s="208">
        <f t="shared" si="15"/>
        <v>0</v>
      </c>
      <c r="P81" s="208">
        <f t="shared" si="15"/>
        <v>0</v>
      </c>
      <c r="Q81" s="208">
        <f t="shared" si="15"/>
        <v>0</v>
      </c>
      <c r="R81" s="210">
        <f t="shared" si="15"/>
        <v>11051.4</v>
      </c>
      <c r="S81" s="208">
        <f t="shared" si="15"/>
        <v>3941500</v>
      </c>
      <c r="T81" s="208">
        <f t="shared" si="15"/>
        <v>0</v>
      </c>
      <c r="U81" s="208">
        <f t="shared" si="15"/>
        <v>0</v>
      </c>
    </row>
    <row r="82" spans="1:21" ht="99" hidden="1">
      <c r="A82" s="211">
        <v>47</v>
      </c>
      <c r="B82" s="211" t="s">
        <v>88</v>
      </c>
      <c r="C82" s="208">
        <f t="shared" si="2"/>
        <v>2329000</v>
      </c>
      <c r="D82" s="208">
        <f t="shared" si="3"/>
        <v>2329000</v>
      </c>
      <c r="E82" s="208">
        <v>0</v>
      </c>
      <c r="F82" s="208">
        <v>0</v>
      </c>
      <c r="G82" s="208"/>
      <c r="H82" s="208">
        <v>0</v>
      </c>
      <c r="I82" s="208">
        <v>0</v>
      </c>
      <c r="J82" s="208">
        <v>2329000</v>
      </c>
      <c r="K82" s="208">
        <v>0</v>
      </c>
      <c r="L82" s="209">
        <v>0</v>
      </c>
      <c r="M82" s="208">
        <v>0</v>
      </c>
      <c r="N82" s="210">
        <v>0</v>
      </c>
      <c r="O82" s="208">
        <v>0</v>
      </c>
      <c r="P82" s="208">
        <v>0</v>
      </c>
      <c r="Q82" s="208">
        <v>0</v>
      </c>
      <c r="R82" s="210">
        <v>0</v>
      </c>
      <c r="S82" s="208">
        <v>0</v>
      </c>
      <c r="T82" s="208">
        <v>0</v>
      </c>
      <c r="U82" s="208">
        <v>0</v>
      </c>
    </row>
    <row r="83" spans="1:21" ht="99" hidden="1">
      <c r="A83" s="211">
        <v>48</v>
      </c>
      <c r="B83" s="211" t="s">
        <v>89</v>
      </c>
      <c r="C83" s="208">
        <f t="shared" si="2"/>
        <v>1956500</v>
      </c>
      <c r="D83" s="208">
        <f t="shared" si="3"/>
        <v>0</v>
      </c>
      <c r="E83" s="208">
        <v>0</v>
      </c>
      <c r="F83" s="208">
        <v>0</v>
      </c>
      <c r="G83" s="208"/>
      <c r="H83" s="208">
        <v>0</v>
      </c>
      <c r="I83" s="208">
        <v>0</v>
      </c>
      <c r="J83" s="208">
        <v>0</v>
      </c>
      <c r="K83" s="208">
        <v>0</v>
      </c>
      <c r="L83" s="209">
        <v>0</v>
      </c>
      <c r="M83" s="208">
        <v>0</v>
      </c>
      <c r="N83" s="210">
        <v>0</v>
      </c>
      <c r="O83" s="208">
        <v>0</v>
      </c>
      <c r="P83" s="208">
        <v>0</v>
      </c>
      <c r="Q83" s="208">
        <v>0</v>
      </c>
      <c r="R83" s="210">
        <v>5738.9</v>
      </c>
      <c r="S83" s="208">
        <v>1956500</v>
      </c>
      <c r="T83" s="208">
        <v>0</v>
      </c>
      <c r="U83" s="208">
        <v>0</v>
      </c>
    </row>
    <row r="84" spans="1:21" ht="99" hidden="1">
      <c r="A84" s="211">
        <v>49</v>
      </c>
      <c r="B84" s="211" t="s">
        <v>90</v>
      </c>
      <c r="C84" s="208">
        <f t="shared" si="2"/>
        <v>1985000</v>
      </c>
      <c r="D84" s="208">
        <f t="shared" si="3"/>
        <v>0</v>
      </c>
      <c r="E84" s="208">
        <v>0</v>
      </c>
      <c r="F84" s="208">
        <v>0</v>
      </c>
      <c r="G84" s="208"/>
      <c r="H84" s="208">
        <v>0</v>
      </c>
      <c r="I84" s="208">
        <v>0</v>
      </c>
      <c r="J84" s="208">
        <v>0</v>
      </c>
      <c r="K84" s="208">
        <v>0</v>
      </c>
      <c r="L84" s="209">
        <v>0</v>
      </c>
      <c r="M84" s="208">
        <v>0</v>
      </c>
      <c r="N84" s="210">
        <v>0</v>
      </c>
      <c r="O84" s="208">
        <v>0</v>
      </c>
      <c r="P84" s="208">
        <v>0</v>
      </c>
      <c r="Q84" s="208">
        <v>0</v>
      </c>
      <c r="R84" s="210">
        <v>5312.5</v>
      </c>
      <c r="S84" s="208">
        <v>1985000</v>
      </c>
      <c r="T84" s="208">
        <v>0</v>
      </c>
      <c r="U84" s="208">
        <v>0</v>
      </c>
    </row>
    <row r="85" spans="1:21" ht="66" hidden="1">
      <c r="A85" s="211">
        <v>50</v>
      </c>
      <c r="B85" s="211" t="s">
        <v>87</v>
      </c>
      <c r="C85" s="208">
        <f t="shared" si="2"/>
        <v>0</v>
      </c>
      <c r="D85" s="208">
        <f t="shared" si="3"/>
        <v>0</v>
      </c>
      <c r="E85" s="208">
        <v>0</v>
      </c>
      <c r="F85" s="208">
        <v>0</v>
      </c>
      <c r="G85" s="208"/>
      <c r="H85" s="208">
        <v>0</v>
      </c>
      <c r="I85" s="208">
        <v>0</v>
      </c>
      <c r="J85" s="208">
        <v>0</v>
      </c>
      <c r="K85" s="208">
        <v>0</v>
      </c>
      <c r="L85" s="209">
        <v>0</v>
      </c>
      <c r="M85" s="208">
        <v>0</v>
      </c>
      <c r="N85" s="210">
        <v>0</v>
      </c>
      <c r="O85" s="208">
        <v>0</v>
      </c>
      <c r="P85" s="208">
        <v>0</v>
      </c>
      <c r="Q85" s="208">
        <v>0</v>
      </c>
      <c r="R85" s="210">
        <v>0</v>
      </c>
      <c r="S85" s="208">
        <v>0</v>
      </c>
      <c r="T85" s="208">
        <v>0</v>
      </c>
      <c r="U85" s="208">
        <v>0</v>
      </c>
    </row>
    <row r="86" spans="1:21" ht="31.5" hidden="1" customHeight="1">
      <c r="A86" s="389" t="s">
        <v>37</v>
      </c>
      <c r="B86" s="389"/>
      <c r="C86" s="208">
        <f>C87+C88</f>
        <v>583600</v>
      </c>
      <c r="D86" s="208">
        <f t="shared" ref="D86:U86" si="16">D87+D88</f>
        <v>583600</v>
      </c>
      <c r="E86" s="208">
        <f t="shared" si="16"/>
        <v>0</v>
      </c>
      <c r="F86" s="208">
        <f t="shared" si="16"/>
        <v>583600</v>
      </c>
      <c r="G86" s="208"/>
      <c r="H86" s="208">
        <f t="shared" si="16"/>
        <v>0</v>
      </c>
      <c r="I86" s="208">
        <f t="shared" si="16"/>
        <v>0</v>
      </c>
      <c r="J86" s="208">
        <f t="shared" si="16"/>
        <v>0</v>
      </c>
      <c r="K86" s="208">
        <f t="shared" si="16"/>
        <v>0</v>
      </c>
      <c r="L86" s="209">
        <f t="shared" si="16"/>
        <v>0</v>
      </c>
      <c r="M86" s="208">
        <f t="shared" si="16"/>
        <v>0</v>
      </c>
      <c r="N86" s="210">
        <f t="shared" si="16"/>
        <v>0</v>
      </c>
      <c r="O86" s="208">
        <f t="shared" si="16"/>
        <v>0</v>
      </c>
      <c r="P86" s="208">
        <f t="shared" si="16"/>
        <v>0</v>
      </c>
      <c r="Q86" s="208">
        <f t="shared" si="16"/>
        <v>0</v>
      </c>
      <c r="R86" s="210">
        <f t="shared" si="16"/>
        <v>0</v>
      </c>
      <c r="S86" s="208">
        <f t="shared" si="16"/>
        <v>0</v>
      </c>
      <c r="T86" s="208">
        <f t="shared" si="16"/>
        <v>0</v>
      </c>
      <c r="U86" s="208">
        <f t="shared" si="16"/>
        <v>0</v>
      </c>
    </row>
    <row r="87" spans="1:21" ht="99" hidden="1">
      <c r="A87" s="211">
        <v>51</v>
      </c>
      <c r="B87" s="211" t="s">
        <v>92</v>
      </c>
      <c r="C87" s="208">
        <f t="shared" ref="C87:C149" si="17">D87+M87+O87+Q87+S87+U87</f>
        <v>279600</v>
      </c>
      <c r="D87" s="208">
        <f t="shared" ref="D87:D149" si="18">E87+F87+H87+I87+J87+K87</f>
        <v>279600</v>
      </c>
      <c r="E87" s="208">
        <v>0</v>
      </c>
      <c r="F87" s="208">
        <v>279600</v>
      </c>
      <c r="G87" s="208"/>
      <c r="H87" s="208">
        <v>0</v>
      </c>
      <c r="I87" s="208">
        <v>0</v>
      </c>
      <c r="J87" s="208">
        <v>0</v>
      </c>
      <c r="K87" s="208">
        <v>0</v>
      </c>
      <c r="L87" s="209">
        <v>0</v>
      </c>
      <c r="M87" s="208">
        <v>0</v>
      </c>
      <c r="N87" s="210">
        <v>0</v>
      </c>
      <c r="O87" s="208">
        <v>0</v>
      </c>
      <c r="P87" s="208">
        <v>0</v>
      </c>
      <c r="Q87" s="208">
        <v>0</v>
      </c>
      <c r="R87" s="210">
        <v>0</v>
      </c>
      <c r="S87" s="208">
        <v>0</v>
      </c>
      <c r="T87" s="208">
        <v>0</v>
      </c>
      <c r="U87" s="208">
        <v>0</v>
      </c>
    </row>
    <row r="88" spans="1:21" ht="198" hidden="1">
      <c r="A88" s="211">
        <v>52</v>
      </c>
      <c r="B88" s="211" t="s">
        <v>91</v>
      </c>
      <c r="C88" s="208">
        <f t="shared" si="17"/>
        <v>304000</v>
      </c>
      <c r="D88" s="208">
        <f t="shared" si="18"/>
        <v>304000</v>
      </c>
      <c r="E88" s="208">
        <v>0</v>
      </c>
      <c r="F88" s="208">
        <v>304000</v>
      </c>
      <c r="G88" s="208"/>
      <c r="H88" s="208">
        <v>0</v>
      </c>
      <c r="I88" s="208">
        <v>0</v>
      </c>
      <c r="J88" s="208">
        <v>0</v>
      </c>
      <c r="K88" s="208">
        <v>0</v>
      </c>
      <c r="L88" s="209">
        <v>0</v>
      </c>
      <c r="M88" s="208">
        <v>0</v>
      </c>
      <c r="N88" s="210">
        <v>0</v>
      </c>
      <c r="O88" s="208">
        <v>0</v>
      </c>
      <c r="P88" s="208">
        <v>0</v>
      </c>
      <c r="Q88" s="208">
        <v>0</v>
      </c>
      <c r="R88" s="210">
        <v>0</v>
      </c>
      <c r="S88" s="208">
        <v>0</v>
      </c>
      <c r="T88" s="208">
        <v>0</v>
      </c>
      <c r="U88" s="208">
        <v>0</v>
      </c>
    </row>
    <row r="89" spans="1:21" ht="31.5" hidden="1" customHeight="1">
      <c r="A89" s="389" t="s">
        <v>38</v>
      </c>
      <c r="B89" s="389"/>
      <c r="C89" s="208">
        <f>C90+C91+C92+C93+C94+C95</f>
        <v>718021</v>
      </c>
      <c r="D89" s="208">
        <f t="shared" ref="D89:U89" si="19">D90+D91+D92+D93+D94+D95</f>
        <v>718021</v>
      </c>
      <c r="E89" s="208">
        <f t="shared" si="19"/>
        <v>718021</v>
      </c>
      <c r="F89" s="208">
        <f t="shared" si="19"/>
        <v>0</v>
      </c>
      <c r="G89" s="208"/>
      <c r="H89" s="208">
        <f t="shared" si="19"/>
        <v>0</v>
      </c>
      <c r="I89" s="208">
        <f t="shared" si="19"/>
        <v>0</v>
      </c>
      <c r="J89" s="208">
        <f t="shared" si="19"/>
        <v>0</v>
      </c>
      <c r="K89" s="208">
        <f t="shared" si="19"/>
        <v>0</v>
      </c>
      <c r="L89" s="209">
        <f t="shared" si="19"/>
        <v>0</v>
      </c>
      <c r="M89" s="208">
        <f t="shared" si="19"/>
        <v>0</v>
      </c>
      <c r="N89" s="210">
        <f t="shared" si="19"/>
        <v>0</v>
      </c>
      <c r="O89" s="208">
        <f t="shared" si="19"/>
        <v>0</v>
      </c>
      <c r="P89" s="208">
        <f t="shared" si="19"/>
        <v>0</v>
      </c>
      <c r="Q89" s="208">
        <f t="shared" si="19"/>
        <v>0</v>
      </c>
      <c r="R89" s="210">
        <f t="shared" si="19"/>
        <v>0</v>
      </c>
      <c r="S89" s="208">
        <f t="shared" si="19"/>
        <v>0</v>
      </c>
      <c r="T89" s="208">
        <f t="shared" si="19"/>
        <v>0</v>
      </c>
      <c r="U89" s="208">
        <f t="shared" si="19"/>
        <v>0</v>
      </c>
    </row>
    <row r="90" spans="1:21" ht="99" hidden="1">
      <c r="A90" s="211">
        <v>53</v>
      </c>
      <c r="B90" s="211" t="s">
        <v>93</v>
      </c>
      <c r="C90" s="208">
        <f t="shared" si="17"/>
        <v>0</v>
      </c>
      <c r="D90" s="208">
        <f t="shared" si="18"/>
        <v>0</v>
      </c>
      <c r="E90" s="208">
        <v>0</v>
      </c>
      <c r="F90" s="208">
        <v>0</v>
      </c>
      <c r="G90" s="208"/>
      <c r="H90" s="208">
        <v>0</v>
      </c>
      <c r="I90" s="208">
        <v>0</v>
      </c>
      <c r="J90" s="208">
        <v>0</v>
      </c>
      <c r="K90" s="208">
        <v>0</v>
      </c>
      <c r="L90" s="209">
        <v>0</v>
      </c>
      <c r="M90" s="208">
        <v>0</v>
      </c>
      <c r="N90" s="210">
        <v>0</v>
      </c>
      <c r="O90" s="208">
        <v>0</v>
      </c>
      <c r="P90" s="208">
        <v>0</v>
      </c>
      <c r="Q90" s="208">
        <v>0</v>
      </c>
      <c r="R90" s="210">
        <v>0</v>
      </c>
      <c r="S90" s="208">
        <v>0</v>
      </c>
      <c r="T90" s="208">
        <v>0</v>
      </c>
      <c r="U90" s="208">
        <v>0</v>
      </c>
    </row>
    <row r="91" spans="1:21" ht="99" hidden="1">
      <c r="A91" s="211">
        <v>54</v>
      </c>
      <c r="B91" s="211" t="s">
        <v>94</v>
      </c>
      <c r="C91" s="208">
        <f t="shared" si="17"/>
        <v>124521</v>
      </c>
      <c r="D91" s="208">
        <f t="shared" si="18"/>
        <v>124521</v>
      </c>
      <c r="E91" s="208">
        <v>124521</v>
      </c>
      <c r="F91" s="208">
        <v>0</v>
      </c>
      <c r="G91" s="208"/>
      <c r="H91" s="208">
        <v>0</v>
      </c>
      <c r="I91" s="208">
        <v>0</v>
      </c>
      <c r="J91" s="208">
        <v>0</v>
      </c>
      <c r="K91" s="208">
        <v>0</v>
      </c>
      <c r="L91" s="209">
        <v>0</v>
      </c>
      <c r="M91" s="208">
        <v>0</v>
      </c>
      <c r="N91" s="210">
        <v>0</v>
      </c>
      <c r="O91" s="208">
        <v>0</v>
      </c>
      <c r="P91" s="208">
        <v>0</v>
      </c>
      <c r="Q91" s="208">
        <v>0</v>
      </c>
      <c r="R91" s="210">
        <v>0</v>
      </c>
      <c r="S91" s="208">
        <v>0</v>
      </c>
      <c r="T91" s="208">
        <v>0</v>
      </c>
      <c r="U91" s="208">
        <v>0</v>
      </c>
    </row>
    <row r="92" spans="1:21" ht="99" hidden="1">
      <c r="A92" s="211">
        <v>55</v>
      </c>
      <c r="B92" s="211" t="s">
        <v>95</v>
      </c>
      <c r="C92" s="208">
        <f t="shared" si="17"/>
        <v>0</v>
      </c>
      <c r="D92" s="208">
        <f t="shared" si="18"/>
        <v>0</v>
      </c>
      <c r="E92" s="208">
        <v>0</v>
      </c>
      <c r="F92" s="208">
        <v>0</v>
      </c>
      <c r="G92" s="208"/>
      <c r="H92" s="208">
        <v>0</v>
      </c>
      <c r="I92" s="208">
        <v>0</v>
      </c>
      <c r="J92" s="208">
        <v>0</v>
      </c>
      <c r="K92" s="208">
        <v>0</v>
      </c>
      <c r="L92" s="209">
        <v>0</v>
      </c>
      <c r="M92" s="208">
        <v>0</v>
      </c>
      <c r="N92" s="210">
        <v>0</v>
      </c>
      <c r="O92" s="208">
        <v>0</v>
      </c>
      <c r="P92" s="208">
        <v>0</v>
      </c>
      <c r="Q92" s="208">
        <v>0</v>
      </c>
      <c r="R92" s="210">
        <v>0</v>
      </c>
      <c r="S92" s="208">
        <v>0</v>
      </c>
      <c r="T92" s="208">
        <v>0</v>
      </c>
      <c r="U92" s="208">
        <v>0</v>
      </c>
    </row>
    <row r="93" spans="1:21" ht="99" hidden="1">
      <c r="A93" s="211">
        <v>56</v>
      </c>
      <c r="B93" s="211" t="s">
        <v>96</v>
      </c>
      <c r="C93" s="208">
        <f t="shared" si="17"/>
        <v>593500</v>
      </c>
      <c r="D93" s="208">
        <f t="shared" si="18"/>
        <v>593500</v>
      </c>
      <c r="E93" s="208">
        <v>593500</v>
      </c>
      <c r="F93" s="208">
        <v>0</v>
      </c>
      <c r="G93" s="208"/>
      <c r="H93" s="208">
        <v>0</v>
      </c>
      <c r="I93" s="208">
        <v>0</v>
      </c>
      <c r="J93" s="208">
        <v>0</v>
      </c>
      <c r="K93" s="208">
        <v>0</v>
      </c>
      <c r="L93" s="209">
        <v>0</v>
      </c>
      <c r="M93" s="208">
        <v>0</v>
      </c>
      <c r="N93" s="210">
        <v>0</v>
      </c>
      <c r="O93" s="208">
        <v>0</v>
      </c>
      <c r="P93" s="208">
        <v>0</v>
      </c>
      <c r="Q93" s="208">
        <v>0</v>
      </c>
      <c r="R93" s="210">
        <v>0</v>
      </c>
      <c r="S93" s="208">
        <v>0</v>
      </c>
      <c r="T93" s="208">
        <v>0</v>
      </c>
      <c r="U93" s="208">
        <v>0</v>
      </c>
    </row>
    <row r="94" spans="1:21" ht="99" hidden="1">
      <c r="A94" s="211">
        <v>57</v>
      </c>
      <c r="B94" s="211" t="s">
        <v>97</v>
      </c>
      <c r="C94" s="208">
        <f t="shared" si="17"/>
        <v>0</v>
      </c>
      <c r="D94" s="208">
        <f t="shared" si="18"/>
        <v>0</v>
      </c>
      <c r="E94" s="208">
        <v>0</v>
      </c>
      <c r="F94" s="208">
        <v>0</v>
      </c>
      <c r="G94" s="208"/>
      <c r="H94" s="208">
        <v>0</v>
      </c>
      <c r="I94" s="208">
        <v>0</v>
      </c>
      <c r="J94" s="208">
        <v>0</v>
      </c>
      <c r="K94" s="208">
        <v>0</v>
      </c>
      <c r="L94" s="209">
        <v>0</v>
      </c>
      <c r="M94" s="208">
        <v>0</v>
      </c>
      <c r="N94" s="210">
        <v>0</v>
      </c>
      <c r="O94" s="208">
        <v>0</v>
      </c>
      <c r="P94" s="208">
        <v>0</v>
      </c>
      <c r="Q94" s="208">
        <v>0</v>
      </c>
      <c r="R94" s="210">
        <v>0</v>
      </c>
      <c r="S94" s="208">
        <v>0</v>
      </c>
      <c r="T94" s="208">
        <v>0</v>
      </c>
      <c r="U94" s="208">
        <v>0</v>
      </c>
    </row>
    <row r="95" spans="1:21" ht="99" hidden="1">
      <c r="A95" s="211">
        <v>58</v>
      </c>
      <c r="B95" s="211" t="s">
        <v>98</v>
      </c>
      <c r="C95" s="208">
        <f t="shared" si="17"/>
        <v>0</v>
      </c>
      <c r="D95" s="208">
        <f t="shared" si="18"/>
        <v>0</v>
      </c>
      <c r="E95" s="208">
        <v>0</v>
      </c>
      <c r="F95" s="208">
        <v>0</v>
      </c>
      <c r="G95" s="208"/>
      <c r="H95" s="208">
        <v>0</v>
      </c>
      <c r="I95" s="208">
        <v>0</v>
      </c>
      <c r="J95" s="208">
        <v>0</v>
      </c>
      <c r="K95" s="208">
        <v>0</v>
      </c>
      <c r="L95" s="209">
        <v>0</v>
      </c>
      <c r="M95" s="208">
        <v>0</v>
      </c>
      <c r="N95" s="210">
        <v>0</v>
      </c>
      <c r="O95" s="208">
        <v>0</v>
      </c>
      <c r="P95" s="208">
        <v>0</v>
      </c>
      <c r="Q95" s="208">
        <v>0</v>
      </c>
      <c r="R95" s="210">
        <v>0</v>
      </c>
      <c r="S95" s="208">
        <v>0</v>
      </c>
      <c r="T95" s="208">
        <v>0</v>
      </c>
      <c r="U95" s="208">
        <v>0</v>
      </c>
    </row>
    <row r="96" spans="1:21" ht="31.5" hidden="1" customHeight="1">
      <c r="A96" s="389" t="s">
        <v>39</v>
      </c>
      <c r="B96" s="389"/>
      <c r="C96" s="208">
        <f>C97+C98+C99</f>
        <v>1312185</v>
      </c>
      <c r="D96" s="208">
        <f t="shared" ref="D96:U96" si="20">D97+D98+D99</f>
        <v>1312185</v>
      </c>
      <c r="E96" s="208">
        <f t="shared" si="20"/>
        <v>0</v>
      </c>
      <c r="F96" s="208">
        <f t="shared" si="20"/>
        <v>1312185</v>
      </c>
      <c r="G96" s="208"/>
      <c r="H96" s="208">
        <f t="shared" si="20"/>
        <v>0</v>
      </c>
      <c r="I96" s="208">
        <f t="shared" si="20"/>
        <v>0</v>
      </c>
      <c r="J96" s="208">
        <f t="shared" si="20"/>
        <v>0</v>
      </c>
      <c r="K96" s="208">
        <f t="shared" si="20"/>
        <v>0</v>
      </c>
      <c r="L96" s="209">
        <f t="shared" si="20"/>
        <v>0</v>
      </c>
      <c r="M96" s="208">
        <f t="shared" si="20"/>
        <v>0</v>
      </c>
      <c r="N96" s="210">
        <f t="shared" si="20"/>
        <v>0</v>
      </c>
      <c r="O96" s="208">
        <f t="shared" si="20"/>
        <v>0</v>
      </c>
      <c r="P96" s="208">
        <f t="shared" si="20"/>
        <v>0</v>
      </c>
      <c r="Q96" s="208">
        <f t="shared" si="20"/>
        <v>0</v>
      </c>
      <c r="R96" s="210">
        <f t="shared" si="20"/>
        <v>0</v>
      </c>
      <c r="S96" s="208">
        <f t="shared" si="20"/>
        <v>0</v>
      </c>
      <c r="T96" s="208">
        <f t="shared" si="20"/>
        <v>0</v>
      </c>
      <c r="U96" s="208">
        <f t="shared" si="20"/>
        <v>0</v>
      </c>
    </row>
    <row r="97" spans="1:21" ht="66" hidden="1">
      <c r="A97" s="211">
        <v>59</v>
      </c>
      <c r="B97" s="211" t="s">
        <v>99</v>
      </c>
      <c r="C97" s="208">
        <f t="shared" si="17"/>
        <v>306785</v>
      </c>
      <c r="D97" s="208">
        <f t="shared" si="18"/>
        <v>306785</v>
      </c>
      <c r="E97" s="208">
        <v>0</v>
      </c>
      <c r="F97" s="208">
        <v>306785</v>
      </c>
      <c r="G97" s="208"/>
      <c r="H97" s="208">
        <v>0</v>
      </c>
      <c r="I97" s="208">
        <v>0</v>
      </c>
      <c r="J97" s="208">
        <v>0</v>
      </c>
      <c r="K97" s="208">
        <v>0</v>
      </c>
      <c r="L97" s="209">
        <v>0</v>
      </c>
      <c r="M97" s="208">
        <v>0</v>
      </c>
      <c r="N97" s="210">
        <v>0</v>
      </c>
      <c r="O97" s="208">
        <v>0</v>
      </c>
      <c r="P97" s="208">
        <v>0</v>
      </c>
      <c r="Q97" s="208">
        <v>0</v>
      </c>
      <c r="R97" s="210">
        <v>0</v>
      </c>
      <c r="S97" s="208">
        <v>0</v>
      </c>
      <c r="T97" s="208">
        <v>0</v>
      </c>
      <c r="U97" s="208">
        <v>0</v>
      </c>
    </row>
    <row r="98" spans="1:21" ht="66" hidden="1">
      <c r="A98" s="211">
        <v>60</v>
      </c>
      <c r="B98" s="211" t="s">
        <v>100</v>
      </c>
      <c r="C98" s="208">
        <f t="shared" si="17"/>
        <v>390200</v>
      </c>
      <c r="D98" s="208">
        <f t="shared" si="18"/>
        <v>390200</v>
      </c>
      <c r="E98" s="208">
        <v>0</v>
      </c>
      <c r="F98" s="208">
        <v>390200</v>
      </c>
      <c r="G98" s="208"/>
      <c r="H98" s="208">
        <v>0</v>
      </c>
      <c r="I98" s="208">
        <v>0</v>
      </c>
      <c r="J98" s="208">
        <v>0</v>
      </c>
      <c r="K98" s="208">
        <v>0</v>
      </c>
      <c r="L98" s="209">
        <v>0</v>
      </c>
      <c r="M98" s="208">
        <v>0</v>
      </c>
      <c r="N98" s="210">
        <v>0</v>
      </c>
      <c r="O98" s="208">
        <v>0</v>
      </c>
      <c r="P98" s="208">
        <v>0</v>
      </c>
      <c r="Q98" s="208">
        <v>0</v>
      </c>
      <c r="R98" s="210">
        <v>0</v>
      </c>
      <c r="S98" s="208">
        <v>0</v>
      </c>
      <c r="T98" s="208">
        <v>0</v>
      </c>
      <c r="U98" s="208">
        <v>0</v>
      </c>
    </row>
    <row r="99" spans="1:21" ht="66" hidden="1">
      <c r="A99" s="211">
        <v>61</v>
      </c>
      <c r="B99" s="211" t="s">
        <v>101</v>
      </c>
      <c r="C99" s="208">
        <f t="shared" si="17"/>
        <v>615200</v>
      </c>
      <c r="D99" s="208">
        <f t="shared" si="18"/>
        <v>615200</v>
      </c>
      <c r="E99" s="208">
        <v>0</v>
      </c>
      <c r="F99" s="208">
        <v>615200</v>
      </c>
      <c r="G99" s="208"/>
      <c r="H99" s="208">
        <v>0</v>
      </c>
      <c r="I99" s="208">
        <v>0</v>
      </c>
      <c r="J99" s="208">
        <v>0</v>
      </c>
      <c r="K99" s="208">
        <v>0</v>
      </c>
      <c r="L99" s="209">
        <v>0</v>
      </c>
      <c r="M99" s="208">
        <v>0</v>
      </c>
      <c r="N99" s="210">
        <v>0</v>
      </c>
      <c r="O99" s="208">
        <v>0</v>
      </c>
      <c r="P99" s="208">
        <v>0</v>
      </c>
      <c r="Q99" s="208">
        <v>0</v>
      </c>
      <c r="R99" s="210">
        <v>0</v>
      </c>
      <c r="S99" s="208">
        <v>0</v>
      </c>
      <c r="T99" s="208">
        <v>0</v>
      </c>
      <c r="U99" s="208">
        <v>0</v>
      </c>
    </row>
    <row r="100" spans="1:21" ht="35.25" hidden="1" customHeight="1">
      <c r="A100" s="389" t="s">
        <v>41</v>
      </c>
      <c r="B100" s="389"/>
      <c r="C100" s="208">
        <f>C101+C102+C103+C104</f>
        <v>0</v>
      </c>
      <c r="D100" s="208">
        <f t="shared" ref="D100:U100" si="21">D101+D102+D103+D104</f>
        <v>0</v>
      </c>
      <c r="E100" s="208">
        <f t="shared" si="21"/>
        <v>0</v>
      </c>
      <c r="F100" s="208">
        <f t="shared" si="21"/>
        <v>0</v>
      </c>
      <c r="G100" s="208"/>
      <c r="H100" s="208">
        <f t="shared" si="21"/>
        <v>0</v>
      </c>
      <c r="I100" s="208">
        <f t="shared" si="21"/>
        <v>0</v>
      </c>
      <c r="J100" s="208">
        <f t="shared" si="21"/>
        <v>0</v>
      </c>
      <c r="K100" s="208">
        <f t="shared" si="21"/>
        <v>0</v>
      </c>
      <c r="L100" s="209">
        <f t="shared" si="21"/>
        <v>0</v>
      </c>
      <c r="M100" s="208">
        <f t="shared" si="21"/>
        <v>0</v>
      </c>
      <c r="N100" s="210">
        <f t="shared" si="21"/>
        <v>0</v>
      </c>
      <c r="O100" s="208">
        <f t="shared" si="21"/>
        <v>0</v>
      </c>
      <c r="P100" s="208">
        <f t="shared" si="21"/>
        <v>0</v>
      </c>
      <c r="Q100" s="208">
        <f t="shared" si="21"/>
        <v>0</v>
      </c>
      <c r="R100" s="210">
        <f t="shared" si="21"/>
        <v>0</v>
      </c>
      <c r="S100" s="208">
        <f t="shared" si="21"/>
        <v>0</v>
      </c>
      <c r="T100" s="208">
        <f t="shared" si="21"/>
        <v>0</v>
      </c>
      <c r="U100" s="208">
        <f t="shared" si="21"/>
        <v>0</v>
      </c>
    </row>
    <row r="101" spans="1:21" ht="99" hidden="1">
      <c r="A101" s="211">
        <v>62</v>
      </c>
      <c r="B101" s="211" t="s">
        <v>103</v>
      </c>
      <c r="C101" s="208">
        <f t="shared" si="17"/>
        <v>0</v>
      </c>
      <c r="D101" s="208">
        <f t="shared" si="18"/>
        <v>0</v>
      </c>
      <c r="E101" s="208">
        <v>0</v>
      </c>
      <c r="F101" s="208">
        <v>0</v>
      </c>
      <c r="G101" s="208"/>
      <c r="H101" s="208">
        <v>0</v>
      </c>
      <c r="I101" s="208">
        <v>0</v>
      </c>
      <c r="J101" s="208">
        <v>0</v>
      </c>
      <c r="K101" s="208">
        <v>0</v>
      </c>
      <c r="L101" s="209">
        <v>0</v>
      </c>
      <c r="M101" s="208">
        <v>0</v>
      </c>
      <c r="N101" s="210">
        <v>0</v>
      </c>
      <c r="O101" s="208">
        <v>0</v>
      </c>
      <c r="P101" s="208">
        <v>0</v>
      </c>
      <c r="Q101" s="208">
        <v>0</v>
      </c>
      <c r="R101" s="210">
        <v>0</v>
      </c>
      <c r="S101" s="208">
        <v>0</v>
      </c>
      <c r="T101" s="208">
        <v>0</v>
      </c>
      <c r="U101" s="208">
        <v>0</v>
      </c>
    </row>
    <row r="102" spans="1:21" ht="99" hidden="1">
      <c r="A102" s="211">
        <v>63</v>
      </c>
      <c r="B102" s="211" t="s">
        <v>104</v>
      </c>
      <c r="C102" s="208">
        <f t="shared" si="17"/>
        <v>0</v>
      </c>
      <c r="D102" s="208">
        <f t="shared" si="18"/>
        <v>0</v>
      </c>
      <c r="E102" s="208">
        <v>0</v>
      </c>
      <c r="F102" s="208">
        <v>0</v>
      </c>
      <c r="G102" s="208"/>
      <c r="H102" s="208">
        <v>0</v>
      </c>
      <c r="I102" s="208">
        <v>0</v>
      </c>
      <c r="J102" s="208">
        <v>0</v>
      </c>
      <c r="K102" s="208">
        <v>0</v>
      </c>
      <c r="L102" s="209">
        <v>0</v>
      </c>
      <c r="M102" s="208">
        <v>0</v>
      </c>
      <c r="N102" s="210">
        <v>0</v>
      </c>
      <c r="O102" s="208">
        <v>0</v>
      </c>
      <c r="P102" s="208">
        <v>0</v>
      </c>
      <c r="Q102" s="208">
        <v>0</v>
      </c>
      <c r="R102" s="210">
        <v>0</v>
      </c>
      <c r="S102" s="208">
        <v>0</v>
      </c>
      <c r="T102" s="208">
        <v>0</v>
      </c>
      <c r="U102" s="208">
        <v>0</v>
      </c>
    </row>
    <row r="103" spans="1:21" ht="99" hidden="1">
      <c r="A103" s="211">
        <v>64</v>
      </c>
      <c r="B103" s="211" t="s">
        <v>102</v>
      </c>
      <c r="C103" s="208">
        <f t="shared" si="17"/>
        <v>0</v>
      </c>
      <c r="D103" s="208">
        <f t="shared" si="18"/>
        <v>0</v>
      </c>
      <c r="E103" s="208">
        <v>0</v>
      </c>
      <c r="F103" s="208">
        <v>0</v>
      </c>
      <c r="G103" s="208"/>
      <c r="H103" s="208">
        <v>0</v>
      </c>
      <c r="I103" s="208">
        <v>0</v>
      </c>
      <c r="J103" s="208">
        <v>0</v>
      </c>
      <c r="K103" s="208">
        <v>0</v>
      </c>
      <c r="L103" s="209">
        <v>0</v>
      </c>
      <c r="M103" s="208">
        <v>0</v>
      </c>
      <c r="N103" s="210">
        <v>0</v>
      </c>
      <c r="O103" s="208">
        <v>0</v>
      </c>
      <c r="P103" s="208">
        <v>0</v>
      </c>
      <c r="Q103" s="208">
        <v>0</v>
      </c>
      <c r="R103" s="210">
        <v>0</v>
      </c>
      <c r="S103" s="208">
        <v>0</v>
      </c>
      <c r="T103" s="208">
        <v>0</v>
      </c>
      <c r="U103" s="208">
        <v>0</v>
      </c>
    </row>
    <row r="104" spans="1:21" ht="66" hidden="1">
      <c r="A104" s="211">
        <v>65</v>
      </c>
      <c r="B104" s="211" t="s">
        <v>157</v>
      </c>
      <c r="C104" s="208">
        <f t="shared" si="17"/>
        <v>0</v>
      </c>
      <c r="D104" s="208">
        <f t="shared" si="18"/>
        <v>0</v>
      </c>
      <c r="E104" s="208">
        <v>0</v>
      </c>
      <c r="F104" s="208">
        <v>0</v>
      </c>
      <c r="G104" s="208"/>
      <c r="H104" s="208">
        <v>0</v>
      </c>
      <c r="I104" s="208">
        <v>0</v>
      </c>
      <c r="J104" s="208">
        <v>0</v>
      </c>
      <c r="K104" s="208">
        <v>0</v>
      </c>
      <c r="L104" s="209">
        <v>0</v>
      </c>
      <c r="M104" s="208">
        <v>0</v>
      </c>
      <c r="N104" s="210">
        <v>0</v>
      </c>
      <c r="O104" s="208">
        <v>0</v>
      </c>
      <c r="P104" s="208">
        <v>0</v>
      </c>
      <c r="Q104" s="208">
        <v>0</v>
      </c>
      <c r="R104" s="210">
        <v>0</v>
      </c>
      <c r="S104" s="208">
        <v>0</v>
      </c>
      <c r="T104" s="208">
        <v>0</v>
      </c>
      <c r="U104" s="208">
        <v>0</v>
      </c>
    </row>
    <row r="105" spans="1:21" ht="34.5" hidden="1" customHeight="1">
      <c r="A105" s="389" t="s">
        <v>42</v>
      </c>
      <c r="B105" s="389"/>
      <c r="C105" s="208">
        <f>C106</f>
        <v>460000</v>
      </c>
      <c r="D105" s="208">
        <f t="shared" ref="D105:U105" si="22">D106</f>
        <v>0</v>
      </c>
      <c r="E105" s="208">
        <f t="shared" si="22"/>
        <v>0</v>
      </c>
      <c r="F105" s="208">
        <f t="shared" si="22"/>
        <v>0</v>
      </c>
      <c r="G105" s="208"/>
      <c r="H105" s="208">
        <f t="shared" si="22"/>
        <v>0</v>
      </c>
      <c r="I105" s="208">
        <f t="shared" si="22"/>
        <v>0</v>
      </c>
      <c r="J105" s="208">
        <f t="shared" si="22"/>
        <v>0</v>
      </c>
      <c r="K105" s="208">
        <f t="shared" si="22"/>
        <v>0</v>
      </c>
      <c r="L105" s="209">
        <f t="shared" si="22"/>
        <v>0</v>
      </c>
      <c r="M105" s="208">
        <f t="shared" si="22"/>
        <v>0</v>
      </c>
      <c r="N105" s="210">
        <f t="shared" si="22"/>
        <v>0</v>
      </c>
      <c r="O105" s="208">
        <f t="shared" si="22"/>
        <v>0</v>
      </c>
      <c r="P105" s="208">
        <f t="shared" si="22"/>
        <v>0</v>
      </c>
      <c r="Q105" s="208">
        <f t="shared" si="22"/>
        <v>0</v>
      </c>
      <c r="R105" s="210">
        <f t="shared" si="22"/>
        <v>427.5</v>
      </c>
      <c r="S105" s="208">
        <f t="shared" si="22"/>
        <v>460000</v>
      </c>
      <c r="T105" s="208">
        <f t="shared" si="22"/>
        <v>0</v>
      </c>
      <c r="U105" s="208">
        <f t="shared" si="22"/>
        <v>0</v>
      </c>
    </row>
    <row r="106" spans="1:21" ht="66" hidden="1">
      <c r="A106" s="211">
        <v>66</v>
      </c>
      <c r="B106" s="211" t="s">
        <v>151</v>
      </c>
      <c r="C106" s="208">
        <f t="shared" si="17"/>
        <v>460000</v>
      </c>
      <c r="D106" s="208">
        <f t="shared" si="18"/>
        <v>0</v>
      </c>
      <c r="E106" s="208">
        <v>0</v>
      </c>
      <c r="F106" s="208">
        <v>0</v>
      </c>
      <c r="G106" s="208"/>
      <c r="H106" s="208">
        <v>0</v>
      </c>
      <c r="I106" s="208">
        <v>0</v>
      </c>
      <c r="J106" s="208">
        <v>0</v>
      </c>
      <c r="K106" s="208">
        <v>0</v>
      </c>
      <c r="L106" s="209">
        <v>0</v>
      </c>
      <c r="M106" s="208">
        <v>0</v>
      </c>
      <c r="N106" s="210">
        <v>0</v>
      </c>
      <c r="O106" s="208">
        <v>0</v>
      </c>
      <c r="P106" s="208">
        <v>0</v>
      </c>
      <c r="Q106" s="208">
        <v>0</v>
      </c>
      <c r="R106" s="210">
        <v>427.5</v>
      </c>
      <c r="S106" s="208">
        <v>460000</v>
      </c>
      <c r="T106" s="208">
        <v>0</v>
      </c>
      <c r="U106" s="208">
        <v>0</v>
      </c>
    </row>
    <row r="107" spans="1:21" ht="36" hidden="1" customHeight="1">
      <c r="A107" s="389" t="s">
        <v>63</v>
      </c>
      <c r="B107" s="389"/>
      <c r="C107" s="208">
        <f>C108+C109+C110+C111+C112</f>
        <v>0</v>
      </c>
      <c r="D107" s="208">
        <f t="shared" ref="D107:U107" si="23">D108+D109+D110+D111+D112</f>
        <v>0</v>
      </c>
      <c r="E107" s="208">
        <f t="shared" si="23"/>
        <v>0</v>
      </c>
      <c r="F107" s="208">
        <f t="shared" si="23"/>
        <v>0</v>
      </c>
      <c r="G107" s="208"/>
      <c r="H107" s="208">
        <f t="shared" si="23"/>
        <v>0</v>
      </c>
      <c r="I107" s="208">
        <f t="shared" si="23"/>
        <v>0</v>
      </c>
      <c r="J107" s="208">
        <f t="shared" si="23"/>
        <v>0</v>
      </c>
      <c r="K107" s="208">
        <f t="shared" si="23"/>
        <v>0</v>
      </c>
      <c r="L107" s="209">
        <f t="shared" si="23"/>
        <v>0</v>
      </c>
      <c r="M107" s="208">
        <f t="shared" si="23"/>
        <v>0</v>
      </c>
      <c r="N107" s="210">
        <f t="shared" si="23"/>
        <v>0</v>
      </c>
      <c r="O107" s="208">
        <f t="shared" si="23"/>
        <v>0</v>
      </c>
      <c r="P107" s="208">
        <f t="shared" si="23"/>
        <v>0</v>
      </c>
      <c r="Q107" s="208">
        <f t="shared" si="23"/>
        <v>0</v>
      </c>
      <c r="R107" s="210">
        <f t="shared" si="23"/>
        <v>0</v>
      </c>
      <c r="S107" s="208">
        <f t="shared" si="23"/>
        <v>0</v>
      </c>
      <c r="T107" s="208">
        <f t="shared" si="23"/>
        <v>0</v>
      </c>
      <c r="U107" s="208">
        <f t="shared" si="23"/>
        <v>0</v>
      </c>
    </row>
    <row r="108" spans="1:21" ht="66" hidden="1">
      <c r="A108" s="211">
        <v>67</v>
      </c>
      <c r="B108" s="211" t="s">
        <v>152</v>
      </c>
      <c r="C108" s="208">
        <f t="shared" si="17"/>
        <v>0</v>
      </c>
      <c r="D108" s="208">
        <f t="shared" si="18"/>
        <v>0</v>
      </c>
      <c r="E108" s="208">
        <v>0</v>
      </c>
      <c r="F108" s="208">
        <v>0</v>
      </c>
      <c r="G108" s="208"/>
      <c r="H108" s="208">
        <v>0</v>
      </c>
      <c r="I108" s="208">
        <v>0</v>
      </c>
      <c r="J108" s="208">
        <v>0</v>
      </c>
      <c r="K108" s="208">
        <v>0</v>
      </c>
      <c r="L108" s="209">
        <v>0</v>
      </c>
      <c r="M108" s="208">
        <v>0</v>
      </c>
      <c r="N108" s="210">
        <v>0</v>
      </c>
      <c r="O108" s="208">
        <v>0</v>
      </c>
      <c r="P108" s="208">
        <v>0</v>
      </c>
      <c r="Q108" s="208">
        <v>0</v>
      </c>
      <c r="R108" s="210">
        <v>0</v>
      </c>
      <c r="S108" s="208">
        <v>0</v>
      </c>
      <c r="T108" s="208">
        <v>0</v>
      </c>
      <c r="U108" s="208">
        <v>0</v>
      </c>
    </row>
    <row r="109" spans="1:21" ht="66" hidden="1">
      <c r="A109" s="211">
        <v>68</v>
      </c>
      <c r="B109" s="211" t="s">
        <v>153</v>
      </c>
      <c r="C109" s="208">
        <f t="shared" si="17"/>
        <v>0</v>
      </c>
      <c r="D109" s="208">
        <f t="shared" si="18"/>
        <v>0</v>
      </c>
      <c r="E109" s="208">
        <v>0</v>
      </c>
      <c r="F109" s="208">
        <v>0</v>
      </c>
      <c r="G109" s="208"/>
      <c r="H109" s="208">
        <v>0</v>
      </c>
      <c r="I109" s="208">
        <v>0</v>
      </c>
      <c r="J109" s="208">
        <v>0</v>
      </c>
      <c r="K109" s="208">
        <v>0</v>
      </c>
      <c r="L109" s="209">
        <v>0</v>
      </c>
      <c r="M109" s="208">
        <v>0</v>
      </c>
      <c r="N109" s="210">
        <v>0</v>
      </c>
      <c r="O109" s="208">
        <v>0</v>
      </c>
      <c r="P109" s="208">
        <v>0</v>
      </c>
      <c r="Q109" s="208">
        <v>0</v>
      </c>
      <c r="R109" s="210">
        <v>0</v>
      </c>
      <c r="S109" s="208">
        <v>0</v>
      </c>
      <c r="T109" s="208">
        <v>0</v>
      </c>
      <c r="U109" s="208">
        <v>0</v>
      </c>
    </row>
    <row r="110" spans="1:21" ht="66" hidden="1">
      <c r="A110" s="211">
        <v>69</v>
      </c>
      <c r="B110" s="211" t="s">
        <v>154</v>
      </c>
      <c r="C110" s="208">
        <f t="shared" si="17"/>
        <v>0</v>
      </c>
      <c r="D110" s="208">
        <f t="shared" si="18"/>
        <v>0</v>
      </c>
      <c r="E110" s="208">
        <v>0</v>
      </c>
      <c r="F110" s="208">
        <v>0</v>
      </c>
      <c r="G110" s="208"/>
      <c r="H110" s="208">
        <v>0</v>
      </c>
      <c r="I110" s="208">
        <v>0</v>
      </c>
      <c r="J110" s="208">
        <v>0</v>
      </c>
      <c r="K110" s="208">
        <v>0</v>
      </c>
      <c r="L110" s="209">
        <v>0</v>
      </c>
      <c r="M110" s="208">
        <v>0</v>
      </c>
      <c r="N110" s="210">
        <v>0</v>
      </c>
      <c r="O110" s="208">
        <v>0</v>
      </c>
      <c r="P110" s="208">
        <v>0</v>
      </c>
      <c r="Q110" s="208">
        <v>0</v>
      </c>
      <c r="R110" s="210">
        <v>0</v>
      </c>
      <c r="S110" s="208">
        <v>0</v>
      </c>
      <c r="T110" s="208">
        <v>0</v>
      </c>
      <c r="U110" s="208">
        <v>0</v>
      </c>
    </row>
    <row r="111" spans="1:21" ht="66" hidden="1">
      <c r="A111" s="211">
        <v>70</v>
      </c>
      <c r="B111" s="211" t="s">
        <v>155</v>
      </c>
      <c r="C111" s="208">
        <f t="shared" si="17"/>
        <v>0</v>
      </c>
      <c r="D111" s="208">
        <f t="shared" si="18"/>
        <v>0</v>
      </c>
      <c r="E111" s="208">
        <v>0</v>
      </c>
      <c r="F111" s="208">
        <v>0</v>
      </c>
      <c r="G111" s="208"/>
      <c r="H111" s="208">
        <v>0</v>
      </c>
      <c r="I111" s="208">
        <v>0</v>
      </c>
      <c r="J111" s="208">
        <v>0</v>
      </c>
      <c r="K111" s="208">
        <v>0</v>
      </c>
      <c r="L111" s="209">
        <v>0</v>
      </c>
      <c r="M111" s="208">
        <v>0</v>
      </c>
      <c r="N111" s="210">
        <v>0</v>
      </c>
      <c r="O111" s="208">
        <v>0</v>
      </c>
      <c r="P111" s="208">
        <v>0</v>
      </c>
      <c r="Q111" s="208">
        <v>0</v>
      </c>
      <c r="R111" s="210">
        <v>0</v>
      </c>
      <c r="S111" s="208">
        <v>0</v>
      </c>
      <c r="T111" s="208">
        <v>0</v>
      </c>
      <c r="U111" s="208">
        <v>0</v>
      </c>
    </row>
    <row r="112" spans="1:21" ht="66" hidden="1">
      <c r="A112" s="211">
        <v>71</v>
      </c>
      <c r="B112" s="211" t="s">
        <v>156</v>
      </c>
      <c r="C112" s="208">
        <f t="shared" si="17"/>
        <v>0</v>
      </c>
      <c r="D112" s="208">
        <f t="shared" si="18"/>
        <v>0</v>
      </c>
      <c r="E112" s="208">
        <v>0</v>
      </c>
      <c r="F112" s="208">
        <v>0</v>
      </c>
      <c r="G112" s="208"/>
      <c r="H112" s="208">
        <v>0</v>
      </c>
      <c r="I112" s="208">
        <v>0</v>
      </c>
      <c r="J112" s="208">
        <v>0</v>
      </c>
      <c r="K112" s="208">
        <v>0</v>
      </c>
      <c r="L112" s="209">
        <v>0</v>
      </c>
      <c r="M112" s="208">
        <v>0</v>
      </c>
      <c r="N112" s="210">
        <v>0</v>
      </c>
      <c r="O112" s="208">
        <v>0</v>
      </c>
      <c r="P112" s="208">
        <v>0</v>
      </c>
      <c r="Q112" s="208">
        <v>0</v>
      </c>
      <c r="R112" s="210">
        <v>0</v>
      </c>
      <c r="S112" s="208">
        <v>0</v>
      </c>
      <c r="T112" s="208">
        <v>0</v>
      </c>
      <c r="U112" s="208">
        <v>0</v>
      </c>
    </row>
    <row r="113" spans="1:21" ht="32.25" hidden="1" customHeight="1">
      <c r="A113" s="389" t="s">
        <v>160</v>
      </c>
      <c r="B113" s="389"/>
      <c r="C113" s="208">
        <f>C114+C115+C116</f>
        <v>0</v>
      </c>
      <c r="D113" s="208">
        <f t="shared" ref="D113:U113" si="24">D114+D115+D116</f>
        <v>0</v>
      </c>
      <c r="E113" s="208">
        <f t="shared" si="24"/>
        <v>0</v>
      </c>
      <c r="F113" s="208">
        <f t="shared" si="24"/>
        <v>0</v>
      </c>
      <c r="G113" s="208"/>
      <c r="H113" s="208">
        <f t="shared" si="24"/>
        <v>0</v>
      </c>
      <c r="I113" s="208">
        <f t="shared" si="24"/>
        <v>0</v>
      </c>
      <c r="J113" s="208">
        <f t="shared" si="24"/>
        <v>0</v>
      </c>
      <c r="K113" s="208">
        <f t="shared" si="24"/>
        <v>0</v>
      </c>
      <c r="L113" s="209">
        <f t="shared" si="24"/>
        <v>0</v>
      </c>
      <c r="M113" s="208">
        <f t="shared" si="24"/>
        <v>0</v>
      </c>
      <c r="N113" s="210">
        <f t="shared" si="24"/>
        <v>0</v>
      </c>
      <c r="O113" s="208">
        <f t="shared" si="24"/>
        <v>0</v>
      </c>
      <c r="P113" s="208">
        <f t="shared" si="24"/>
        <v>0</v>
      </c>
      <c r="Q113" s="208">
        <f t="shared" si="24"/>
        <v>0</v>
      </c>
      <c r="R113" s="210">
        <f t="shared" si="24"/>
        <v>0</v>
      </c>
      <c r="S113" s="208">
        <f t="shared" si="24"/>
        <v>0</v>
      </c>
      <c r="T113" s="208">
        <f t="shared" si="24"/>
        <v>0</v>
      </c>
      <c r="U113" s="208">
        <f t="shared" si="24"/>
        <v>0</v>
      </c>
    </row>
    <row r="114" spans="1:21" ht="132" hidden="1">
      <c r="A114" s="211">
        <v>72</v>
      </c>
      <c r="B114" s="211" t="s">
        <v>107</v>
      </c>
      <c r="C114" s="208">
        <f t="shared" si="17"/>
        <v>0</v>
      </c>
      <c r="D114" s="208">
        <f t="shared" si="18"/>
        <v>0</v>
      </c>
      <c r="E114" s="208">
        <v>0</v>
      </c>
      <c r="F114" s="208">
        <v>0</v>
      </c>
      <c r="G114" s="208"/>
      <c r="H114" s="208">
        <v>0</v>
      </c>
      <c r="I114" s="208">
        <v>0</v>
      </c>
      <c r="J114" s="208">
        <v>0</v>
      </c>
      <c r="K114" s="208">
        <v>0</v>
      </c>
      <c r="L114" s="209">
        <v>0</v>
      </c>
      <c r="M114" s="208">
        <v>0</v>
      </c>
      <c r="N114" s="210">
        <v>0</v>
      </c>
      <c r="O114" s="208">
        <v>0</v>
      </c>
      <c r="P114" s="208">
        <v>0</v>
      </c>
      <c r="Q114" s="208">
        <v>0</v>
      </c>
      <c r="R114" s="210">
        <v>0</v>
      </c>
      <c r="S114" s="208">
        <v>0</v>
      </c>
      <c r="T114" s="208">
        <v>0</v>
      </c>
      <c r="U114" s="208">
        <v>0</v>
      </c>
    </row>
    <row r="115" spans="1:21" ht="99" hidden="1">
      <c r="A115" s="211">
        <v>73</v>
      </c>
      <c r="B115" s="211" t="s">
        <v>105</v>
      </c>
      <c r="C115" s="208">
        <f t="shared" si="17"/>
        <v>0</v>
      </c>
      <c r="D115" s="208">
        <f t="shared" si="18"/>
        <v>0</v>
      </c>
      <c r="E115" s="208">
        <v>0</v>
      </c>
      <c r="F115" s="208">
        <v>0</v>
      </c>
      <c r="G115" s="208"/>
      <c r="H115" s="208">
        <v>0</v>
      </c>
      <c r="I115" s="208">
        <v>0</v>
      </c>
      <c r="J115" s="208">
        <v>0</v>
      </c>
      <c r="K115" s="208">
        <v>0</v>
      </c>
      <c r="L115" s="209">
        <v>0</v>
      </c>
      <c r="M115" s="208">
        <v>0</v>
      </c>
      <c r="N115" s="210">
        <v>0</v>
      </c>
      <c r="O115" s="208">
        <v>0</v>
      </c>
      <c r="P115" s="208">
        <v>0</v>
      </c>
      <c r="Q115" s="208">
        <v>0</v>
      </c>
      <c r="R115" s="210">
        <v>0</v>
      </c>
      <c r="S115" s="208">
        <v>0</v>
      </c>
      <c r="T115" s="208">
        <v>0</v>
      </c>
      <c r="U115" s="208">
        <v>0</v>
      </c>
    </row>
    <row r="116" spans="1:21" ht="99" hidden="1">
      <c r="A116" s="211">
        <v>74</v>
      </c>
      <c r="B116" s="211" t="s">
        <v>106</v>
      </c>
      <c r="C116" s="208">
        <f t="shared" si="17"/>
        <v>0</v>
      </c>
      <c r="D116" s="208">
        <f t="shared" si="18"/>
        <v>0</v>
      </c>
      <c r="E116" s="208">
        <v>0</v>
      </c>
      <c r="F116" s="208">
        <v>0</v>
      </c>
      <c r="G116" s="208"/>
      <c r="H116" s="208">
        <v>0</v>
      </c>
      <c r="I116" s="208">
        <v>0</v>
      </c>
      <c r="J116" s="208">
        <v>0</v>
      </c>
      <c r="K116" s="208">
        <v>0</v>
      </c>
      <c r="L116" s="209">
        <v>0</v>
      </c>
      <c r="M116" s="208">
        <v>0</v>
      </c>
      <c r="N116" s="210">
        <v>0</v>
      </c>
      <c r="O116" s="208">
        <v>0</v>
      </c>
      <c r="P116" s="208">
        <v>0</v>
      </c>
      <c r="Q116" s="208">
        <v>0</v>
      </c>
      <c r="R116" s="210">
        <v>0</v>
      </c>
      <c r="S116" s="208">
        <v>0</v>
      </c>
      <c r="T116" s="208">
        <v>0</v>
      </c>
      <c r="U116" s="208">
        <v>0</v>
      </c>
    </row>
    <row r="117" spans="1:21" ht="31.5" hidden="1" customHeight="1">
      <c r="A117" s="389" t="s">
        <v>43</v>
      </c>
      <c r="B117" s="389"/>
      <c r="C117" s="208">
        <f>C118+C119+C120</f>
        <v>2783000</v>
      </c>
      <c r="D117" s="208">
        <f t="shared" ref="D117:U117" si="25">D118+D119+D120</f>
        <v>2783000</v>
      </c>
      <c r="E117" s="208">
        <f t="shared" si="25"/>
        <v>1176000</v>
      </c>
      <c r="F117" s="208">
        <f t="shared" si="25"/>
        <v>1607000</v>
      </c>
      <c r="G117" s="208"/>
      <c r="H117" s="208">
        <f t="shared" si="25"/>
        <v>0</v>
      </c>
      <c r="I117" s="208">
        <f t="shared" si="25"/>
        <v>0</v>
      </c>
      <c r="J117" s="208">
        <f t="shared" si="25"/>
        <v>0</v>
      </c>
      <c r="K117" s="208">
        <f t="shared" si="25"/>
        <v>0</v>
      </c>
      <c r="L117" s="209">
        <f t="shared" si="25"/>
        <v>0</v>
      </c>
      <c r="M117" s="208">
        <f t="shared" si="25"/>
        <v>0</v>
      </c>
      <c r="N117" s="210">
        <f t="shared" si="25"/>
        <v>0</v>
      </c>
      <c r="O117" s="208">
        <f t="shared" si="25"/>
        <v>0</v>
      </c>
      <c r="P117" s="208">
        <f t="shared" si="25"/>
        <v>0</v>
      </c>
      <c r="Q117" s="208">
        <f t="shared" si="25"/>
        <v>0</v>
      </c>
      <c r="R117" s="210">
        <f t="shared" si="25"/>
        <v>0</v>
      </c>
      <c r="S117" s="208">
        <f t="shared" si="25"/>
        <v>0</v>
      </c>
      <c r="T117" s="208">
        <f t="shared" si="25"/>
        <v>0</v>
      </c>
      <c r="U117" s="208">
        <f t="shared" si="25"/>
        <v>0</v>
      </c>
    </row>
    <row r="118" spans="1:21" ht="66" hidden="1">
      <c r="A118" s="211">
        <v>75</v>
      </c>
      <c r="B118" s="211" t="s">
        <v>109</v>
      </c>
      <c r="C118" s="208">
        <f t="shared" si="17"/>
        <v>842200</v>
      </c>
      <c r="D118" s="208">
        <f t="shared" si="18"/>
        <v>842200</v>
      </c>
      <c r="E118" s="208">
        <v>0</v>
      </c>
      <c r="F118" s="208">
        <v>842200</v>
      </c>
      <c r="G118" s="208"/>
      <c r="H118" s="208">
        <v>0</v>
      </c>
      <c r="I118" s="208">
        <v>0</v>
      </c>
      <c r="J118" s="208">
        <v>0</v>
      </c>
      <c r="K118" s="208">
        <v>0</v>
      </c>
      <c r="L118" s="209">
        <v>0</v>
      </c>
      <c r="M118" s="208">
        <v>0</v>
      </c>
      <c r="N118" s="210">
        <v>0</v>
      </c>
      <c r="O118" s="208">
        <v>0</v>
      </c>
      <c r="P118" s="208">
        <v>0</v>
      </c>
      <c r="Q118" s="208">
        <v>0</v>
      </c>
      <c r="R118" s="210">
        <v>0</v>
      </c>
      <c r="S118" s="208">
        <v>0</v>
      </c>
      <c r="T118" s="208">
        <v>0</v>
      </c>
      <c r="U118" s="208">
        <v>0</v>
      </c>
    </row>
    <row r="119" spans="1:21" ht="132" hidden="1">
      <c r="A119" s="211">
        <v>76</v>
      </c>
      <c r="B119" s="211" t="s">
        <v>108</v>
      </c>
      <c r="C119" s="208">
        <f t="shared" si="17"/>
        <v>1176000</v>
      </c>
      <c r="D119" s="208">
        <f t="shared" si="18"/>
        <v>1176000</v>
      </c>
      <c r="E119" s="208">
        <v>1176000</v>
      </c>
      <c r="F119" s="208">
        <v>0</v>
      </c>
      <c r="G119" s="208"/>
      <c r="H119" s="208">
        <v>0</v>
      </c>
      <c r="I119" s="208">
        <v>0</v>
      </c>
      <c r="J119" s="208">
        <v>0</v>
      </c>
      <c r="K119" s="208">
        <v>0</v>
      </c>
      <c r="L119" s="209">
        <v>0</v>
      </c>
      <c r="M119" s="208">
        <v>0</v>
      </c>
      <c r="N119" s="210">
        <v>0</v>
      </c>
      <c r="O119" s="208">
        <v>0</v>
      </c>
      <c r="P119" s="208">
        <v>0</v>
      </c>
      <c r="Q119" s="208">
        <v>0</v>
      </c>
      <c r="R119" s="210">
        <v>0</v>
      </c>
      <c r="S119" s="208">
        <v>0</v>
      </c>
      <c r="T119" s="208">
        <v>0</v>
      </c>
      <c r="U119" s="208">
        <v>0</v>
      </c>
    </row>
    <row r="120" spans="1:21" ht="132" hidden="1">
      <c r="A120" s="211">
        <v>77</v>
      </c>
      <c r="B120" s="211" t="s">
        <v>110</v>
      </c>
      <c r="C120" s="208">
        <f t="shared" si="17"/>
        <v>764800</v>
      </c>
      <c r="D120" s="208">
        <f t="shared" si="18"/>
        <v>764800</v>
      </c>
      <c r="E120" s="208">
        <v>0</v>
      </c>
      <c r="F120" s="208">
        <v>764800</v>
      </c>
      <c r="G120" s="208"/>
      <c r="H120" s="208">
        <v>0</v>
      </c>
      <c r="I120" s="208">
        <v>0</v>
      </c>
      <c r="J120" s="208">
        <v>0</v>
      </c>
      <c r="K120" s="208">
        <v>0</v>
      </c>
      <c r="L120" s="209">
        <v>0</v>
      </c>
      <c r="M120" s="208">
        <v>0</v>
      </c>
      <c r="N120" s="210">
        <v>0</v>
      </c>
      <c r="O120" s="208">
        <v>0</v>
      </c>
      <c r="P120" s="208">
        <v>0</v>
      </c>
      <c r="Q120" s="208">
        <v>0</v>
      </c>
      <c r="R120" s="210">
        <v>0</v>
      </c>
      <c r="S120" s="208">
        <v>0</v>
      </c>
      <c r="T120" s="208">
        <v>0</v>
      </c>
      <c r="U120" s="208">
        <v>0</v>
      </c>
    </row>
    <row r="121" spans="1:21" ht="31.5" hidden="1" customHeight="1">
      <c r="A121" s="389" t="s">
        <v>44</v>
      </c>
      <c r="B121" s="389"/>
      <c r="C121" s="208">
        <f>C122+C123+C124</f>
        <v>269221</v>
      </c>
      <c r="D121" s="208">
        <f t="shared" ref="D121:U121" si="26">D122+D123+D124</f>
        <v>0</v>
      </c>
      <c r="E121" s="208">
        <f t="shared" si="26"/>
        <v>0</v>
      </c>
      <c r="F121" s="208">
        <f t="shared" si="26"/>
        <v>0</v>
      </c>
      <c r="G121" s="208"/>
      <c r="H121" s="208">
        <f t="shared" si="26"/>
        <v>0</v>
      </c>
      <c r="I121" s="208">
        <f t="shared" si="26"/>
        <v>0</v>
      </c>
      <c r="J121" s="208">
        <f t="shared" si="26"/>
        <v>0</v>
      </c>
      <c r="K121" s="208">
        <f t="shared" si="26"/>
        <v>0</v>
      </c>
      <c r="L121" s="209">
        <f t="shared" si="26"/>
        <v>0</v>
      </c>
      <c r="M121" s="208">
        <f t="shared" si="26"/>
        <v>0</v>
      </c>
      <c r="N121" s="210">
        <f t="shared" si="26"/>
        <v>0</v>
      </c>
      <c r="O121" s="208">
        <f t="shared" si="26"/>
        <v>0</v>
      </c>
      <c r="P121" s="208">
        <f t="shared" si="26"/>
        <v>0</v>
      </c>
      <c r="Q121" s="208">
        <f t="shared" si="26"/>
        <v>0</v>
      </c>
      <c r="R121" s="210">
        <f t="shared" si="26"/>
        <v>600</v>
      </c>
      <c r="S121" s="208">
        <f t="shared" si="26"/>
        <v>269221</v>
      </c>
      <c r="T121" s="208">
        <f t="shared" si="26"/>
        <v>0</v>
      </c>
      <c r="U121" s="208">
        <f t="shared" si="26"/>
        <v>0</v>
      </c>
    </row>
    <row r="122" spans="1:21" ht="132" hidden="1">
      <c r="A122" s="211">
        <v>78</v>
      </c>
      <c r="B122" s="211" t="s">
        <v>113</v>
      </c>
      <c r="C122" s="208">
        <f t="shared" si="17"/>
        <v>0</v>
      </c>
      <c r="D122" s="208">
        <f t="shared" si="18"/>
        <v>0</v>
      </c>
      <c r="E122" s="208">
        <v>0</v>
      </c>
      <c r="F122" s="208">
        <v>0</v>
      </c>
      <c r="G122" s="208"/>
      <c r="H122" s="208">
        <v>0</v>
      </c>
      <c r="I122" s="208">
        <v>0</v>
      </c>
      <c r="J122" s="208">
        <v>0</v>
      </c>
      <c r="K122" s="208">
        <v>0</v>
      </c>
      <c r="L122" s="209">
        <v>0</v>
      </c>
      <c r="M122" s="208">
        <v>0</v>
      </c>
      <c r="N122" s="210">
        <v>0</v>
      </c>
      <c r="O122" s="208">
        <v>0</v>
      </c>
      <c r="P122" s="208">
        <v>0</v>
      </c>
      <c r="Q122" s="208">
        <v>0</v>
      </c>
      <c r="R122" s="210">
        <v>0</v>
      </c>
      <c r="S122" s="208">
        <v>0</v>
      </c>
      <c r="T122" s="208">
        <v>0</v>
      </c>
      <c r="U122" s="208">
        <v>0</v>
      </c>
    </row>
    <row r="123" spans="1:21" ht="165" hidden="1">
      <c r="A123" s="211">
        <v>79</v>
      </c>
      <c r="B123" s="211" t="s">
        <v>112</v>
      </c>
      <c r="C123" s="208">
        <f t="shared" si="17"/>
        <v>269221</v>
      </c>
      <c r="D123" s="208">
        <f t="shared" si="18"/>
        <v>0</v>
      </c>
      <c r="E123" s="208">
        <v>0</v>
      </c>
      <c r="F123" s="208">
        <v>0</v>
      </c>
      <c r="G123" s="208"/>
      <c r="H123" s="208">
        <v>0</v>
      </c>
      <c r="I123" s="208">
        <v>0</v>
      </c>
      <c r="J123" s="208">
        <v>0</v>
      </c>
      <c r="K123" s="208">
        <v>0</v>
      </c>
      <c r="L123" s="209">
        <v>0</v>
      </c>
      <c r="M123" s="208">
        <v>0</v>
      </c>
      <c r="N123" s="210">
        <v>0</v>
      </c>
      <c r="O123" s="208">
        <v>0</v>
      </c>
      <c r="P123" s="208">
        <v>0</v>
      </c>
      <c r="Q123" s="208">
        <v>0</v>
      </c>
      <c r="R123" s="210">
        <v>600</v>
      </c>
      <c r="S123" s="208">
        <v>269221</v>
      </c>
      <c r="T123" s="208">
        <v>0</v>
      </c>
      <c r="U123" s="208">
        <v>0</v>
      </c>
    </row>
    <row r="124" spans="1:21" ht="165" hidden="1">
      <c r="A124" s="211">
        <v>80</v>
      </c>
      <c r="B124" s="211" t="s">
        <v>111</v>
      </c>
      <c r="C124" s="208">
        <f t="shared" si="17"/>
        <v>0</v>
      </c>
      <c r="D124" s="208">
        <f t="shared" si="18"/>
        <v>0</v>
      </c>
      <c r="E124" s="208">
        <v>0</v>
      </c>
      <c r="F124" s="208">
        <v>0</v>
      </c>
      <c r="G124" s="208"/>
      <c r="H124" s="208">
        <v>0</v>
      </c>
      <c r="I124" s="208">
        <v>0</v>
      </c>
      <c r="J124" s="208">
        <v>0</v>
      </c>
      <c r="K124" s="208">
        <v>0</v>
      </c>
      <c r="L124" s="209">
        <v>0</v>
      </c>
      <c r="M124" s="208">
        <v>0</v>
      </c>
      <c r="N124" s="210">
        <v>0</v>
      </c>
      <c r="O124" s="208">
        <v>0</v>
      </c>
      <c r="P124" s="208">
        <v>0</v>
      </c>
      <c r="Q124" s="208">
        <v>0</v>
      </c>
      <c r="R124" s="210">
        <v>0</v>
      </c>
      <c r="S124" s="208">
        <v>0</v>
      </c>
      <c r="T124" s="208">
        <v>0</v>
      </c>
      <c r="U124" s="208">
        <v>0</v>
      </c>
    </row>
    <row r="125" spans="1:21" ht="31.5" hidden="1" customHeight="1">
      <c r="A125" s="389" t="s">
        <v>46</v>
      </c>
      <c r="B125" s="389"/>
      <c r="C125" s="208">
        <f>C126+C127</f>
        <v>678000</v>
      </c>
      <c r="D125" s="208">
        <f t="shared" ref="D125:U125" si="27">D126+D127</f>
        <v>678000</v>
      </c>
      <c r="E125" s="208">
        <f t="shared" si="27"/>
        <v>328000</v>
      </c>
      <c r="F125" s="208">
        <f t="shared" si="27"/>
        <v>350000</v>
      </c>
      <c r="G125" s="208"/>
      <c r="H125" s="208">
        <f t="shared" si="27"/>
        <v>0</v>
      </c>
      <c r="I125" s="208">
        <f t="shared" si="27"/>
        <v>0</v>
      </c>
      <c r="J125" s="208">
        <f t="shared" si="27"/>
        <v>0</v>
      </c>
      <c r="K125" s="208">
        <f t="shared" si="27"/>
        <v>0</v>
      </c>
      <c r="L125" s="209">
        <f t="shared" si="27"/>
        <v>0</v>
      </c>
      <c r="M125" s="208">
        <f t="shared" si="27"/>
        <v>0</v>
      </c>
      <c r="N125" s="210">
        <f t="shared" si="27"/>
        <v>0</v>
      </c>
      <c r="O125" s="208">
        <f t="shared" si="27"/>
        <v>0</v>
      </c>
      <c r="P125" s="208">
        <f t="shared" si="27"/>
        <v>0</v>
      </c>
      <c r="Q125" s="208">
        <f t="shared" si="27"/>
        <v>0</v>
      </c>
      <c r="R125" s="210">
        <f t="shared" si="27"/>
        <v>0</v>
      </c>
      <c r="S125" s="208">
        <f t="shared" si="27"/>
        <v>0</v>
      </c>
      <c r="T125" s="208">
        <f t="shared" si="27"/>
        <v>0</v>
      </c>
      <c r="U125" s="208">
        <f t="shared" si="27"/>
        <v>0</v>
      </c>
    </row>
    <row r="126" spans="1:21" ht="99" hidden="1">
      <c r="A126" s="211">
        <v>81</v>
      </c>
      <c r="B126" s="211" t="s">
        <v>115</v>
      </c>
      <c r="C126" s="208">
        <f t="shared" si="17"/>
        <v>328000</v>
      </c>
      <c r="D126" s="208">
        <f t="shared" si="18"/>
        <v>328000</v>
      </c>
      <c r="E126" s="208">
        <v>328000</v>
      </c>
      <c r="F126" s="208">
        <v>0</v>
      </c>
      <c r="G126" s="208"/>
      <c r="H126" s="208">
        <v>0</v>
      </c>
      <c r="I126" s="208">
        <v>0</v>
      </c>
      <c r="J126" s="208">
        <v>0</v>
      </c>
      <c r="K126" s="208">
        <v>0</v>
      </c>
      <c r="L126" s="209">
        <v>0</v>
      </c>
      <c r="M126" s="208">
        <v>0</v>
      </c>
      <c r="N126" s="210">
        <v>0</v>
      </c>
      <c r="O126" s="208">
        <v>0</v>
      </c>
      <c r="P126" s="208">
        <v>0</v>
      </c>
      <c r="Q126" s="208">
        <v>0</v>
      </c>
      <c r="R126" s="210">
        <v>0</v>
      </c>
      <c r="S126" s="208">
        <v>0</v>
      </c>
      <c r="T126" s="208">
        <v>0</v>
      </c>
      <c r="U126" s="208">
        <v>0</v>
      </c>
    </row>
    <row r="127" spans="1:21" ht="99" hidden="1">
      <c r="A127" s="211">
        <v>82</v>
      </c>
      <c r="B127" s="211" t="s">
        <v>114</v>
      </c>
      <c r="C127" s="208">
        <f t="shared" si="17"/>
        <v>350000</v>
      </c>
      <c r="D127" s="208">
        <f t="shared" si="18"/>
        <v>350000</v>
      </c>
      <c r="E127" s="208">
        <v>0</v>
      </c>
      <c r="F127" s="208">
        <v>350000</v>
      </c>
      <c r="G127" s="208"/>
      <c r="H127" s="208">
        <v>0</v>
      </c>
      <c r="I127" s="208">
        <v>0</v>
      </c>
      <c r="J127" s="208">
        <v>0</v>
      </c>
      <c r="K127" s="208">
        <v>0</v>
      </c>
      <c r="L127" s="209">
        <v>0</v>
      </c>
      <c r="M127" s="208">
        <v>0</v>
      </c>
      <c r="N127" s="210">
        <v>0</v>
      </c>
      <c r="O127" s="208">
        <v>0</v>
      </c>
      <c r="P127" s="208">
        <v>0</v>
      </c>
      <c r="Q127" s="208">
        <v>0</v>
      </c>
      <c r="R127" s="210">
        <v>0</v>
      </c>
      <c r="S127" s="208">
        <v>0</v>
      </c>
      <c r="T127" s="208">
        <v>0</v>
      </c>
      <c r="U127" s="208">
        <v>0</v>
      </c>
    </row>
    <row r="128" spans="1:21" ht="31.5" hidden="1" customHeight="1">
      <c r="A128" s="389" t="s">
        <v>47</v>
      </c>
      <c r="B128" s="389"/>
      <c r="C128" s="208">
        <f>C129</f>
        <v>793926</v>
      </c>
      <c r="D128" s="208">
        <f t="shared" ref="D128:U128" si="28">D129</f>
        <v>793926</v>
      </c>
      <c r="E128" s="208">
        <f t="shared" si="28"/>
        <v>0</v>
      </c>
      <c r="F128" s="208">
        <f t="shared" si="28"/>
        <v>793926</v>
      </c>
      <c r="G128" s="208"/>
      <c r="H128" s="208">
        <f t="shared" si="28"/>
        <v>0</v>
      </c>
      <c r="I128" s="208">
        <f t="shared" si="28"/>
        <v>0</v>
      </c>
      <c r="J128" s="208">
        <f t="shared" si="28"/>
        <v>0</v>
      </c>
      <c r="K128" s="208">
        <f t="shared" si="28"/>
        <v>0</v>
      </c>
      <c r="L128" s="209">
        <f t="shared" si="28"/>
        <v>0</v>
      </c>
      <c r="M128" s="208">
        <f t="shared" si="28"/>
        <v>0</v>
      </c>
      <c r="N128" s="210">
        <f t="shared" si="28"/>
        <v>0</v>
      </c>
      <c r="O128" s="208">
        <f t="shared" si="28"/>
        <v>0</v>
      </c>
      <c r="P128" s="208">
        <f t="shared" si="28"/>
        <v>0</v>
      </c>
      <c r="Q128" s="208">
        <f t="shared" si="28"/>
        <v>0</v>
      </c>
      <c r="R128" s="210">
        <f t="shared" si="28"/>
        <v>0</v>
      </c>
      <c r="S128" s="208">
        <f t="shared" si="28"/>
        <v>0</v>
      </c>
      <c r="T128" s="208">
        <f t="shared" si="28"/>
        <v>0</v>
      </c>
      <c r="U128" s="208">
        <f t="shared" si="28"/>
        <v>0</v>
      </c>
    </row>
    <row r="129" spans="1:21" ht="99" hidden="1">
      <c r="A129" s="211">
        <v>83</v>
      </c>
      <c r="B129" s="211" t="s">
        <v>116</v>
      </c>
      <c r="C129" s="208">
        <f t="shared" si="17"/>
        <v>793926</v>
      </c>
      <c r="D129" s="208">
        <f t="shared" si="18"/>
        <v>793926</v>
      </c>
      <c r="E129" s="208">
        <v>0</v>
      </c>
      <c r="F129" s="208">
        <v>793926</v>
      </c>
      <c r="G129" s="208"/>
      <c r="H129" s="208">
        <v>0</v>
      </c>
      <c r="I129" s="208">
        <v>0</v>
      </c>
      <c r="J129" s="208">
        <v>0</v>
      </c>
      <c r="K129" s="208">
        <v>0</v>
      </c>
      <c r="L129" s="209">
        <v>0</v>
      </c>
      <c r="M129" s="208">
        <v>0</v>
      </c>
      <c r="N129" s="210">
        <v>0</v>
      </c>
      <c r="O129" s="208">
        <v>0</v>
      </c>
      <c r="P129" s="208">
        <v>0</v>
      </c>
      <c r="Q129" s="208">
        <v>0</v>
      </c>
      <c r="R129" s="210">
        <v>0</v>
      </c>
      <c r="S129" s="208">
        <v>0</v>
      </c>
      <c r="T129" s="208">
        <v>0</v>
      </c>
      <c r="U129" s="208">
        <v>0</v>
      </c>
    </row>
    <row r="130" spans="1:21" ht="33.75" hidden="1" customHeight="1">
      <c r="A130" s="389" t="s">
        <v>48</v>
      </c>
      <c r="B130" s="389"/>
      <c r="C130" s="208">
        <f>C131+C132</f>
        <v>3615385</v>
      </c>
      <c r="D130" s="208">
        <f t="shared" ref="D130:U130" si="29">D131+D132</f>
        <v>0</v>
      </c>
      <c r="E130" s="208">
        <f t="shared" si="29"/>
        <v>0</v>
      </c>
      <c r="F130" s="208">
        <f t="shared" si="29"/>
        <v>0</v>
      </c>
      <c r="G130" s="208"/>
      <c r="H130" s="208">
        <f t="shared" si="29"/>
        <v>0</v>
      </c>
      <c r="I130" s="208">
        <f t="shared" si="29"/>
        <v>0</v>
      </c>
      <c r="J130" s="208">
        <f t="shared" si="29"/>
        <v>0</v>
      </c>
      <c r="K130" s="208">
        <f t="shared" si="29"/>
        <v>0</v>
      </c>
      <c r="L130" s="209">
        <f t="shared" si="29"/>
        <v>0</v>
      </c>
      <c r="M130" s="208">
        <f t="shared" si="29"/>
        <v>0</v>
      </c>
      <c r="N130" s="210">
        <f t="shared" si="29"/>
        <v>0</v>
      </c>
      <c r="O130" s="208">
        <f t="shared" si="29"/>
        <v>0</v>
      </c>
      <c r="P130" s="208">
        <f t="shared" si="29"/>
        <v>0</v>
      </c>
      <c r="Q130" s="208">
        <f t="shared" si="29"/>
        <v>0</v>
      </c>
      <c r="R130" s="210">
        <f t="shared" si="29"/>
        <v>812</v>
      </c>
      <c r="S130" s="208">
        <f t="shared" si="29"/>
        <v>3615385</v>
      </c>
      <c r="T130" s="208">
        <f t="shared" si="29"/>
        <v>0</v>
      </c>
      <c r="U130" s="208">
        <f t="shared" si="29"/>
        <v>0</v>
      </c>
    </row>
    <row r="131" spans="1:21" ht="66" hidden="1">
      <c r="A131" s="211">
        <v>84</v>
      </c>
      <c r="B131" s="211" t="s">
        <v>158</v>
      </c>
      <c r="C131" s="208">
        <f t="shared" si="17"/>
        <v>1208563</v>
      </c>
      <c r="D131" s="208">
        <f t="shared" si="18"/>
        <v>0</v>
      </c>
      <c r="E131" s="208">
        <v>0</v>
      </c>
      <c r="F131" s="208">
        <v>0</v>
      </c>
      <c r="G131" s="208"/>
      <c r="H131" s="208">
        <v>0</v>
      </c>
      <c r="I131" s="208">
        <v>0</v>
      </c>
      <c r="J131" s="208">
        <v>0</v>
      </c>
      <c r="K131" s="208">
        <v>0</v>
      </c>
      <c r="L131" s="209">
        <v>0</v>
      </c>
      <c r="M131" s="208">
        <v>0</v>
      </c>
      <c r="N131" s="210">
        <v>0</v>
      </c>
      <c r="O131" s="208">
        <v>0</v>
      </c>
      <c r="P131" s="208">
        <v>0</v>
      </c>
      <c r="Q131" s="208">
        <v>0</v>
      </c>
      <c r="R131" s="210">
        <v>286</v>
      </c>
      <c r="S131" s="208">
        <v>1208563</v>
      </c>
      <c r="T131" s="208">
        <v>0</v>
      </c>
      <c r="U131" s="208">
        <v>0</v>
      </c>
    </row>
    <row r="132" spans="1:21" ht="99" hidden="1">
      <c r="A132" s="211">
        <v>85</v>
      </c>
      <c r="B132" s="211" t="s">
        <v>117</v>
      </c>
      <c r="C132" s="208">
        <f t="shared" si="17"/>
        <v>2406822</v>
      </c>
      <c r="D132" s="208">
        <f t="shared" si="18"/>
        <v>0</v>
      </c>
      <c r="E132" s="208">
        <v>0</v>
      </c>
      <c r="F132" s="208">
        <v>0</v>
      </c>
      <c r="G132" s="208"/>
      <c r="H132" s="208">
        <v>0</v>
      </c>
      <c r="I132" s="208">
        <v>0</v>
      </c>
      <c r="J132" s="208">
        <v>0</v>
      </c>
      <c r="K132" s="208">
        <v>0</v>
      </c>
      <c r="L132" s="209">
        <v>0</v>
      </c>
      <c r="M132" s="208">
        <v>0</v>
      </c>
      <c r="N132" s="210">
        <v>0</v>
      </c>
      <c r="O132" s="208">
        <v>0</v>
      </c>
      <c r="P132" s="208">
        <v>0</v>
      </c>
      <c r="Q132" s="208">
        <v>0</v>
      </c>
      <c r="R132" s="210">
        <v>526</v>
      </c>
      <c r="S132" s="208">
        <v>2406822</v>
      </c>
      <c r="T132" s="208">
        <v>0</v>
      </c>
      <c r="U132" s="208">
        <v>0</v>
      </c>
    </row>
    <row r="133" spans="1:21" ht="34.5" hidden="1" customHeight="1">
      <c r="A133" s="389" t="s">
        <v>49</v>
      </c>
      <c r="B133" s="389"/>
      <c r="C133" s="208">
        <f>C134+C135+C136</f>
        <v>2721961</v>
      </c>
      <c r="D133" s="208">
        <f t="shared" ref="D133:U133" si="30">D134+D135+D136</f>
        <v>1714728</v>
      </c>
      <c r="E133" s="208">
        <f t="shared" si="30"/>
        <v>1714728</v>
      </c>
      <c r="F133" s="208">
        <f t="shared" si="30"/>
        <v>0</v>
      </c>
      <c r="G133" s="208"/>
      <c r="H133" s="208">
        <f t="shared" si="30"/>
        <v>0</v>
      </c>
      <c r="I133" s="208">
        <f t="shared" si="30"/>
        <v>0</v>
      </c>
      <c r="J133" s="208">
        <f t="shared" si="30"/>
        <v>0</v>
      </c>
      <c r="K133" s="208">
        <f t="shared" si="30"/>
        <v>0</v>
      </c>
      <c r="L133" s="209">
        <f t="shared" si="30"/>
        <v>0</v>
      </c>
      <c r="M133" s="208">
        <f t="shared" si="30"/>
        <v>0</v>
      </c>
      <c r="N133" s="210">
        <f t="shared" si="30"/>
        <v>0</v>
      </c>
      <c r="O133" s="208">
        <f t="shared" si="30"/>
        <v>0</v>
      </c>
      <c r="P133" s="208">
        <f t="shared" si="30"/>
        <v>0</v>
      </c>
      <c r="Q133" s="208">
        <f t="shared" si="30"/>
        <v>0</v>
      </c>
      <c r="R133" s="210">
        <f t="shared" si="30"/>
        <v>3420.9</v>
      </c>
      <c r="S133" s="208">
        <f t="shared" si="30"/>
        <v>1007233</v>
      </c>
      <c r="T133" s="208">
        <f t="shared" si="30"/>
        <v>0</v>
      </c>
      <c r="U133" s="208">
        <f t="shared" si="30"/>
        <v>0</v>
      </c>
    </row>
    <row r="134" spans="1:21" ht="132" hidden="1">
      <c r="A134" s="211">
        <v>86</v>
      </c>
      <c r="B134" s="211" t="s">
        <v>118</v>
      </c>
      <c r="C134" s="208">
        <f t="shared" si="17"/>
        <v>1007233</v>
      </c>
      <c r="D134" s="208">
        <f t="shared" si="18"/>
        <v>0</v>
      </c>
      <c r="E134" s="208">
        <v>0</v>
      </c>
      <c r="F134" s="208">
        <v>0</v>
      </c>
      <c r="G134" s="208"/>
      <c r="H134" s="208">
        <v>0</v>
      </c>
      <c r="I134" s="208">
        <v>0</v>
      </c>
      <c r="J134" s="208">
        <v>0</v>
      </c>
      <c r="K134" s="208">
        <v>0</v>
      </c>
      <c r="L134" s="209">
        <v>0</v>
      </c>
      <c r="M134" s="208">
        <v>0</v>
      </c>
      <c r="N134" s="210">
        <v>0</v>
      </c>
      <c r="O134" s="208">
        <v>0</v>
      </c>
      <c r="P134" s="208">
        <v>0</v>
      </c>
      <c r="Q134" s="208">
        <v>0</v>
      </c>
      <c r="R134" s="210">
        <v>3420.9</v>
      </c>
      <c r="S134" s="208">
        <v>1007233</v>
      </c>
      <c r="T134" s="208">
        <v>0</v>
      </c>
      <c r="U134" s="208">
        <v>0</v>
      </c>
    </row>
    <row r="135" spans="1:21" ht="132" hidden="1">
      <c r="A135" s="211">
        <v>87</v>
      </c>
      <c r="B135" s="211" t="s">
        <v>119</v>
      </c>
      <c r="C135" s="208">
        <f t="shared" si="17"/>
        <v>881623</v>
      </c>
      <c r="D135" s="208">
        <f t="shared" si="18"/>
        <v>881623</v>
      </c>
      <c r="E135" s="208">
        <v>881623</v>
      </c>
      <c r="F135" s="208">
        <v>0</v>
      </c>
      <c r="G135" s="208"/>
      <c r="H135" s="208">
        <v>0</v>
      </c>
      <c r="I135" s="208">
        <v>0</v>
      </c>
      <c r="J135" s="208">
        <v>0</v>
      </c>
      <c r="K135" s="208">
        <v>0</v>
      </c>
      <c r="L135" s="209">
        <v>0</v>
      </c>
      <c r="M135" s="208">
        <v>0</v>
      </c>
      <c r="N135" s="210">
        <v>0</v>
      </c>
      <c r="O135" s="208">
        <v>0</v>
      </c>
      <c r="P135" s="208">
        <v>0</v>
      </c>
      <c r="Q135" s="208">
        <v>0</v>
      </c>
      <c r="R135" s="210">
        <v>0</v>
      </c>
      <c r="S135" s="208">
        <v>0</v>
      </c>
      <c r="T135" s="208">
        <v>0</v>
      </c>
      <c r="U135" s="208">
        <v>0</v>
      </c>
    </row>
    <row r="136" spans="1:21" ht="132" hidden="1">
      <c r="A136" s="211">
        <v>88</v>
      </c>
      <c r="B136" s="211" t="s">
        <v>120</v>
      </c>
      <c r="C136" s="208">
        <f t="shared" si="17"/>
        <v>833105</v>
      </c>
      <c r="D136" s="208">
        <f t="shared" si="18"/>
        <v>833105</v>
      </c>
      <c r="E136" s="208">
        <v>833105</v>
      </c>
      <c r="F136" s="208">
        <v>0</v>
      </c>
      <c r="G136" s="208"/>
      <c r="H136" s="208">
        <v>0</v>
      </c>
      <c r="I136" s="208">
        <v>0</v>
      </c>
      <c r="J136" s="208">
        <v>0</v>
      </c>
      <c r="K136" s="208">
        <v>0</v>
      </c>
      <c r="L136" s="209">
        <v>0</v>
      </c>
      <c r="M136" s="208">
        <v>0</v>
      </c>
      <c r="N136" s="210">
        <v>0</v>
      </c>
      <c r="O136" s="208">
        <v>0</v>
      </c>
      <c r="P136" s="208">
        <v>0</v>
      </c>
      <c r="Q136" s="208">
        <v>0</v>
      </c>
      <c r="R136" s="210">
        <v>0</v>
      </c>
      <c r="S136" s="208">
        <v>0</v>
      </c>
      <c r="T136" s="208">
        <v>0</v>
      </c>
      <c r="U136" s="208">
        <v>0</v>
      </c>
    </row>
    <row r="137" spans="1:21" ht="36" hidden="1" customHeight="1">
      <c r="A137" s="403" t="s">
        <v>51</v>
      </c>
      <c r="B137" s="403"/>
      <c r="C137" s="208">
        <f>C138+C139+C140</f>
        <v>1129500</v>
      </c>
      <c r="D137" s="208">
        <f t="shared" ref="D137:U137" si="31">D138+D139+D140</f>
        <v>1129500</v>
      </c>
      <c r="E137" s="208">
        <f t="shared" si="31"/>
        <v>0</v>
      </c>
      <c r="F137" s="208">
        <f t="shared" si="31"/>
        <v>732500</v>
      </c>
      <c r="G137" s="208"/>
      <c r="H137" s="208">
        <f t="shared" si="31"/>
        <v>397000</v>
      </c>
      <c r="I137" s="208">
        <f t="shared" si="31"/>
        <v>0</v>
      </c>
      <c r="J137" s="208">
        <f t="shared" si="31"/>
        <v>0</v>
      </c>
      <c r="K137" s="208">
        <f t="shared" si="31"/>
        <v>0</v>
      </c>
      <c r="L137" s="209">
        <f t="shared" si="31"/>
        <v>0</v>
      </c>
      <c r="M137" s="208">
        <f t="shared" si="31"/>
        <v>0</v>
      </c>
      <c r="N137" s="210">
        <f t="shared" si="31"/>
        <v>0</v>
      </c>
      <c r="O137" s="208">
        <f t="shared" si="31"/>
        <v>0</v>
      </c>
      <c r="P137" s="208">
        <f t="shared" si="31"/>
        <v>0</v>
      </c>
      <c r="Q137" s="208">
        <f t="shared" si="31"/>
        <v>0</v>
      </c>
      <c r="R137" s="210">
        <f t="shared" si="31"/>
        <v>0</v>
      </c>
      <c r="S137" s="208">
        <f t="shared" si="31"/>
        <v>0</v>
      </c>
      <c r="T137" s="208">
        <f t="shared" si="31"/>
        <v>0</v>
      </c>
      <c r="U137" s="208">
        <f t="shared" si="31"/>
        <v>0</v>
      </c>
    </row>
    <row r="138" spans="1:21" ht="132" hidden="1">
      <c r="A138" s="211">
        <v>89</v>
      </c>
      <c r="B138" s="211" t="s">
        <v>121</v>
      </c>
      <c r="C138" s="208">
        <f t="shared" si="17"/>
        <v>409500</v>
      </c>
      <c r="D138" s="208">
        <f t="shared" si="18"/>
        <v>409500</v>
      </c>
      <c r="E138" s="208">
        <v>0</v>
      </c>
      <c r="F138" s="208">
        <v>409500</v>
      </c>
      <c r="G138" s="208"/>
      <c r="H138" s="208">
        <v>0</v>
      </c>
      <c r="I138" s="208">
        <v>0</v>
      </c>
      <c r="J138" s="208">
        <v>0</v>
      </c>
      <c r="K138" s="208">
        <v>0</v>
      </c>
      <c r="L138" s="209">
        <v>0</v>
      </c>
      <c r="M138" s="208">
        <v>0</v>
      </c>
      <c r="N138" s="210">
        <v>0</v>
      </c>
      <c r="O138" s="208">
        <v>0</v>
      </c>
      <c r="P138" s="208">
        <v>0</v>
      </c>
      <c r="Q138" s="208">
        <v>0</v>
      </c>
      <c r="R138" s="210">
        <v>0</v>
      </c>
      <c r="S138" s="208">
        <v>0</v>
      </c>
      <c r="T138" s="208">
        <v>0</v>
      </c>
      <c r="U138" s="208">
        <v>0</v>
      </c>
    </row>
    <row r="139" spans="1:21" ht="99" hidden="1">
      <c r="A139" s="211">
        <v>90</v>
      </c>
      <c r="B139" s="211" t="s">
        <v>122</v>
      </c>
      <c r="C139" s="208">
        <f t="shared" si="17"/>
        <v>397000</v>
      </c>
      <c r="D139" s="208">
        <f t="shared" si="18"/>
        <v>397000</v>
      </c>
      <c r="E139" s="208">
        <v>0</v>
      </c>
      <c r="F139" s="208">
        <v>0</v>
      </c>
      <c r="G139" s="208"/>
      <c r="H139" s="208">
        <v>397000</v>
      </c>
      <c r="I139" s="208">
        <v>0</v>
      </c>
      <c r="J139" s="208">
        <v>0</v>
      </c>
      <c r="K139" s="208">
        <v>0</v>
      </c>
      <c r="L139" s="209">
        <v>0</v>
      </c>
      <c r="M139" s="208">
        <v>0</v>
      </c>
      <c r="N139" s="210">
        <v>0</v>
      </c>
      <c r="O139" s="208">
        <v>0</v>
      </c>
      <c r="P139" s="208">
        <v>0</v>
      </c>
      <c r="Q139" s="208">
        <v>0</v>
      </c>
      <c r="R139" s="210">
        <v>0</v>
      </c>
      <c r="S139" s="208">
        <v>0</v>
      </c>
      <c r="T139" s="208">
        <v>0</v>
      </c>
      <c r="U139" s="208">
        <v>0</v>
      </c>
    </row>
    <row r="140" spans="1:21" ht="99" hidden="1">
      <c r="A140" s="211">
        <v>91</v>
      </c>
      <c r="B140" s="211" t="s">
        <v>123</v>
      </c>
      <c r="C140" s="208">
        <f t="shared" si="17"/>
        <v>323000</v>
      </c>
      <c r="D140" s="208">
        <f t="shared" si="18"/>
        <v>323000</v>
      </c>
      <c r="E140" s="208">
        <v>0</v>
      </c>
      <c r="F140" s="208">
        <v>323000</v>
      </c>
      <c r="G140" s="208"/>
      <c r="H140" s="208">
        <v>0</v>
      </c>
      <c r="I140" s="208">
        <v>0</v>
      </c>
      <c r="J140" s="208">
        <v>0</v>
      </c>
      <c r="K140" s="208">
        <v>0</v>
      </c>
      <c r="L140" s="209">
        <v>0</v>
      </c>
      <c r="M140" s="208">
        <v>0</v>
      </c>
      <c r="N140" s="210">
        <v>0</v>
      </c>
      <c r="O140" s="208">
        <v>0</v>
      </c>
      <c r="P140" s="208">
        <v>0</v>
      </c>
      <c r="Q140" s="208">
        <v>0</v>
      </c>
      <c r="R140" s="210">
        <v>0</v>
      </c>
      <c r="S140" s="208">
        <v>0</v>
      </c>
      <c r="T140" s="208">
        <v>0</v>
      </c>
      <c r="U140" s="208">
        <v>0</v>
      </c>
    </row>
    <row r="141" spans="1:21" ht="33" hidden="1" customHeight="1">
      <c r="A141" s="389" t="s">
        <v>52</v>
      </c>
      <c r="B141" s="389"/>
      <c r="C141" s="208">
        <f>C142</f>
        <v>1394500</v>
      </c>
      <c r="D141" s="208">
        <f t="shared" ref="D141:U141" si="32">D142</f>
        <v>1394500</v>
      </c>
      <c r="E141" s="208">
        <f t="shared" si="32"/>
        <v>0</v>
      </c>
      <c r="F141" s="208">
        <f t="shared" si="32"/>
        <v>1394500</v>
      </c>
      <c r="G141" s="208"/>
      <c r="H141" s="208">
        <f t="shared" si="32"/>
        <v>0</v>
      </c>
      <c r="I141" s="208">
        <f t="shared" si="32"/>
        <v>0</v>
      </c>
      <c r="J141" s="208">
        <f t="shared" si="32"/>
        <v>0</v>
      </c>
      <c r="K141" s="208">
        <f t="shared" si="32"/>
        <v>0</v>
      </c>
      <c r="L141" s="209">
        <f t="shared" si="32"/>
        <v>0</v>
      </c>
      <c r="M141" s="208">
        <f t="shared" si="32"/>
        <v>0</v>
      </c>
      <c r="N141" s="210">
        <f t="shared" si="32"/>
        <v>0</v>
      </c>
      <c r="O141" s="208">
        <f t="shared" si="32"/>
        <v>0</v>
      </c>
      <c r="P141" s="208">
        <f t="shared" si="32"/>
        <v>0</v>
      </c>
      <c r="Q141" s="208">
        <f t="shared" si="32"/>
        <v>0</v>
      </c>
      <c r="R141" s="210">
        <f t="shared" si="32"/>
        <v>0</v>
      </c>
      <c r="S141" s="208">
        <f t="shared" si="32"/>
        <v>0</v>
      </c>
      <c r="T141" s="208">
        <f t="shared" si="32"/>
        <v>0</v>
      </c>
      <c r="U141" s="208">
        <f t="shared" si="32"/>
        <v>0</v>
      </c>
    </row>
    <row r="142" spans="1:21" ht="99" hidden="1">
      <c r="A142" s="211">
        <v>92</v>
      </c>
      <c r="B142" s="211" t="s">
        <v>124</v>
      </c>
      <c r="C142" s="208">
        <f t="shared" si="17"/>
        <v>1394500</v>
      </c>
      <c r="D142" s="208">
        <f t="shared" si="18"/>
        <v>1394500</v>
      </c>
      <c r="E142" s="208">
        <v>0</v>
      </c>
      <c r="F142" s="208">
        <v>1394500</v>
      </c>
      <c r="G142" s="208"/>
      <c r="H142" s="208">
        <v>0</v>
      </c>
      <c r="I142" s="208">
        <v>0</v>
      </c>
      <c r="J142" s="208">
        <v>0</v>
      </c>
      <c r="K142" s="208">
        <v>0</v>
      </c>
      <c r="L142" s="209">
        <v>0</v>
      </c>
      <c r="M142" s="208">
        <v>0</v>
      </c>
      <c r="N142" s="210">
        <v>0</v>
      </c>
      <c r="O142" s="208">
        <v>0</v>
      </c>
      <c r="P142" s="208">
        <v>0</v>
      </c>
      <c r="Q142" s="208">
        <v>0</v>
      </c>
      <c r="R142" s="210">
        <v>0</v>
      </c>
      <c r="S142" s="208">
        <v>0</v>
      </c>
      <c r="T142" s="208">
        <v>0</v>
      </c>
      <c r="U142" s="208">
        <v>0</v>
      </c>
    </row>
    <row r="143" spans="1:21" ht="31.5" hidden="1" customHeight="1">
      <c r="A143" s="389" t="s">
        <v>53</v>
      </c>
      <c r="B143" s="389"/>
      <c r="C143" s="208">
        <f>C144+C145+C146+C147</f>
        <v>3285273</v>
      </c>
      <c r="D143" s="208">
        <f t="shared" ref="D143:U143" si="33">D144+D145+D146+D147</f>
        <v>1113937</v>
      </c>
      <c r="E143" s="208">
        <f t="shared" si="33"/>
        <v>0</v>
      </c>
      <c r="F143" s="208">
        <f t="shared" si="33"/>
        <v>1113937</v>
      </c>
      <c r="G143" s="208"/>
      <c r="H143" s="208">
        <f t="shared" si="33"/>
        <v>0</v>
      </c>
      <c r="I143" s="208">
        <f t="shared" si="33"/>
        <v>0</v>
      </c>
      <c r="J143" s="208">
        <f t="shared" si="33"/>
        <v>0</v>
      </c>
      <c r="K143" s="208">
        <f t="shared" si="33"/>
        <v>0</v>
      </c>
      <c r="L143" s="209">
        <f t="shared" si="33"/>
        <v>0</v>
      </c>
      <c r="M143" s="208">
        <f t="shared" si="33"/>
        <v>0</v>
      </c>
      <c r="N143" s="210">
        <f t="shared" si="33"/>
        <v>0</v>
      </c>
      <c r="O143" s="208">
        <f t="shared" si="33"/>
        <v>0</v>
      </c>
      <c r="P143" s="208">
        <f t="shared" si="33"/>
        <v>0</v>
      </c>
      <c r="Q143" s="208">
        <f t="shared" si="33"/>
        <v>0</v>
      </c>
      <c r="R143" s="210">
        <f t="shared" si="33"/>
        <v>9283.2000000000007</v>
      </c>
      <c r="S143" s="208">
        <f t="shared" si="33"/>
        <v>2171336</v>
      </c>
      <c r="T143" s="208">
        <f t="shared" si="33"/>
        <v>0</v>
      </c>
      <c r="U143" s="208">
        <f t="shared" si="33"/>
        <v>0</v>
      </c>
    </row>
    <row r="144" spans="1:21" ht="99" hidden="1">
      <c r="A144" s="211">
        <v>93</v>
      </c>
      <c r="B144" s="211" t="s">
        <v>125</v>
      </c>
      <c r="C144" s="208">
        <f t="shared" si="17"/>
        <v>1096000</v>
      </c>
      <c r="D144" s="208">
        <f t="shared" si="18"/>
        <v>0</v>
      </c>
      <c r="E144" s="208">
        <v>0</v>
      </c>
      <c r="F144" s="208">
        <v>0</v>
      </c>
      <c r="G144" s="208"/>
      <c r="H144" s="208">
        <v>0</v>
      </c>
      <c r="I144" s="208">
        <v>0</v>
      </c>
      <c r="J144" s="208">
        <v>0</v>
      </c>
      <c r="K144" s="208">
        <v>0</v>
      </c>
      <c r="L144" s="209">
        <v>0</v>
      </c>
      <c r="M144" s="208">
        <v>0</v>
      </c>
      <c r="N144" s="210">
        <v>0</v>
      </c>
      <c r="O144" s="208">
        <v>0</v>
      </c>
      <c r="P144" s="208">
        <v>0</v>
      </c>
      <c r="Q144" s="208">
        <v>0</v>
      </c>
      <c r="R144" s="210">
        <v>5571.3</v>
      </c>
      <c r="S144" s="208">
        <v>1096000</v>
      </c>
      <c r="T144" s="208">
        <v>0</v>
      </c>
      <c r="U144" s="208">
        <v>0</v>
      </c>
    </row>
    <row r="145" spans="1:21" ht="99" hidden="1">
      <c r="A145" s="211">
        <v>94</v>
      </c>
      <c r="B145" s="211" t="s">
        <v>128</v>
      </c>
      <c r="C145" s="208">
        <f t="shared" si="17"/>
        <v>1075336</v>
      </c>
      <c r="D145" s="208">
        <f t="shared" si="18"/>
        <v>0</v>
      </c>
      <c r="E145" s="208">
        <v>0</v>
      </c>
      <c r="F145" s="208">
        <v>0</v>
      </c>
      <c r="G145" s="208"/>
      <c r="H145" s="208">
        <v>0</v>
      </c>
      <c r="I145" s="208">
        <v>0</v>
      </c>
      <c r="J145" s="208">
        <v>0</v>
      </c>
      <c r="K145" s="208">
        <v>0</v>
      </c>
      <c r="L145" s="209">
        <v>0</v>
      </c>
      <c r="M145" s="208">
        <v>0</v>
      </c>
      <c r="N145" s="210">
        <v>0</v>
      </c>
      <c r="O145" s="208">
        <v>0</v>
      </c>
      <c r="P145" s="208">
        <v>0</v>
      </c>
      <c r="Q145" s="208">
        <v>0</v>
      </c>
      <c r="R145" s="210">
        <v>3711.9</v>
      </c>
      <c r="S145" s="208">
        <v>1075336</v>
      </c>
      <c r="T145" s="208">
        <v>0</v>
      </c>
      <c r="U145" s="208">
        <v>0</v>
      </c>
    </row>
    <row r="146" spans="1:21" ht="99" hidden="1">
      <c r="A146" s="211">
        <v>95</v>
      </c>
      <c r="B146" s="211" t="s">
        <v>126</v>
      </c>
      <c r="C146" s="208">
        <f t="shared" si="17"/>
        <v>0</v>
      </c>
      <c r="D146" s="208">
        <f t="shared" si="18"/>
        <v>0</v>
      </c>
      <c r="E146" s="208">
        <v>0</v>
      </c>
      <c r="F146" s="208">
        <v>0</v>
      </c>
      <c r="G146" s="208"/>
      <c r="H146" s="208">
        <v>0</v>
      </c>
      <c r="I146" s="208">
        <v>0</v>
      </c>
      <c r="J146" s="208">
        <v>0</v>
      </c>
      <c r="K146" s="208">
        <v>0</v>
      </c>
      <c r="L146" s="209">
        <v>0</v>
      </c>
      <c r="M146" s="208">
        <v>0</v>
      </c>
      <c r="N146" s="210">
        <v>0</v>
      </c>
      <c r="O146" s="208">
        <v>0</v>
      </c>
      <c r="P146" s="208">
        <v>0</v>
      </c>
      <c r="Q146" s="208">
        <v>0</v>
      </c>
      <c r="R146" s="210">
        <v>0</v>
      </c>
      <c r="S146" s="208">
        <v>0</v>
      </c>
      <c r="T146" s="208">
        <v>0</v>
      </c>
      <c r="U146" s="208">
        <v>0</v>
      </c>
    </row>
    <row r="147" spans="1:21" ht="99" hidden="1">
      <c r="A147" s="211">
        <v>96</v>
      </c>
      <c r="B147" s="211" t="s">
        <v>127</v>
      </c>
      <c r="C147" s="208">
        <f t="shared" si="17"/>
        <v>1113937</v>
      </c>
      <c r="D147" s="208">
        <f t="shared" si="18"/>
        <v>1113937</v>
      </c>
      <c r="E147" s="208">
        <v>0</v>
      </c>
      <c r="F147" s="208">
        <v>1113937</v>
      </c>
      <c r="G147" s="208"/>
      <c r="H147" s="208">
        <v>0</v>
      </c>
      <c r="I147" s="208">
        <v>0</v>
      </c>
      <c r="J147" s="208">
        <v>0</v>
      </c>
      <c r="K147" s="208">
        <v>0</v>
      </c>
      <c r="L147" s="209">
        <v>0</v>
      </c>
      <c r="M147" s="208">
        <v>0</v>
      </c>
      <c r="N147" s="210">
        <v>0</v>
      </c>
      <c r="O147" s="208">
        <v>0</v>
      </c>
      <c r="P147" s="208">
        <v>0</v>
      </c>
      <c r="Q147" s="208">
        <v>0</v>
      </c>
      <c r="R147" s="210">
        <v>0</v>
      </c>
      <c r="S147" s="208">
        <v>0</v>
      </c>
      <c r="T147" s="208">
        <v>0</v>
      </c>
      <c r="U147" s="208">
        <v>0</v>
      </c>
    </row>
    <row r="148" spans="1:21" ht="31.5" hidden="1" customHeight="1">
      <c r="A148" s="389" t="s">
        <v>54</v>
      </c>
      <c r="B148" s="389"/>
      <c r="C148" s="208">
        <f>C149</f>
        <v>527769</v>
      </c>
      <c r="D148" s="208">
        <f t="shared" ref="D148:U148" si="34">D149</f>
        <v>527769</v>
      </c>
      <c r="E148" s="208">
        <f t="shared" si="34"/>
        <v>0</v>
      </c>
      <c r="F148" s="208">
        <f t="shared" si="34"/>
        <v>527769</v>
      </c>
      <c r="G148" s="208"/>
      <c r="H148" s="208">
        <f t="shared" si="34"/>
        <v>0</v>
      </c>
      <c r="I148" s="208">
        <f t="shared" si="34"/>
        <v>0</v>
      </c>
      <c r="J148" s="208">
        <f t="shared" si="34"/>
        <v>0</v>
      </c>
      <c r="K148" s="208">
        <f t="shared" si="34"/>
        <v>0</v>
      </c>
      <c r="L148" s="209">
        <f t="shared" si="34"/>
        <v>0</v>
      </c>
      <c r="M148" s="208">
        <f t="shared" si="34"/>
        <v>0</v>
      </c>
      <c r="N148" s="210">
        <f t="shared" si="34"/>
        <v>0</v>
      </c>
      <c r="O148" s="208">
        <f t="shared" si="34"/>
        <v>0</v>
      </c>
      <c r="P148" s="208">
        <f t="shared" si="34"/>
        <v>0</v>
      </c>
      <c r="Q148" s="208">
        <f t="shared" si="34"/>
        <v>0</v>
      </c>
      <c r="R148" s="210">
        <f t="shared" si="34"/>
        <v>0</v>
      </c>
      <c r="S148" s="208">
        <f t="shared" si="34"/>
        <v>0</v>
      </c>
      <c r="T148" s="208">
        <f t="shared" si="34"/>
        <v>0</v>
      </c>
      <c r="U148" s="208">
        <f t="shared" si="34"/>
        <v>0</v>
      </c>
    </row>
    <row r="149" spans="1:21" ht="99" hidden="1">
      <c r="A149" s="211">
        <v>97</v>
      </c>
      <c r="B149" s="211" t="s">
        <v>129</v>
      </c>
      <c r="C149" s="208">
        <f t="shared" si="17"/>
        <v>527769</v>
      </c>
      <c r="D149" s="208">
        <f t="shared" si="18"/>
        <v>527769</v>
      </c>
      <c r="E149" s="208">
        <v>0</v>
      </c>
      <c r="F149" s="208">
        <v>527769</v>
      </c>
      <c r="G149" s="208"/>
      <c r="H149" s="208">
        <v>0</v>
      </c>
      <c r="I149" s="208">
        <v>0</v>
      </c>
      <c r="J149" s="208">
        <v>0</v>
      </c>
      <c r="K149" s="208">
        <v>0</v>
      </c>
      <c r="L149" s="209">
        <v>0</v>
      </c>
      <c r="M149" s="208">
        <v>0</v>
      </c>
      <c r="N149" s="210">
        <v>0</v>
      </c>
      <c r="O149" s="208">
        <v>0</v>
      </c>
      <c r="P149" s="208">
        <v>0</v>
      </c>
      <c r="Q149" s="208">
        <v>0</v>
      </c>
      <c r="R149" s="210">
        <v>0</v>
      </c>
      <c r="S149" s="208">
        <v>0</v>
      </c>
      <c r="T149" s="208">
        <v>0</v>
      </c>
      <c r="U149" s="208">
        <v>0</v>
      </c>
    </row>
    <row r="150" spans="1:21" ht="31.5" hidden="1" customHeight="1">
      <c r="A150" s="403" t="s">
        <v>130</v>
      </c>
      <c r="B150" s="403"/>
      <c r="C150" s="208">
        <f>C151+C152+C153</f>
        <v>859500</v>
      </c>
      <c r="D150" s="208">
        <f t="shared" ref="D150:U150" si="35">D151+D152+D153</f>
        <v>255700</v>
      </c>
      <c r="E150" s="208">
        <f t="shared" si="35"/>
        <v>255700</v>
      </c>
      <c r="F150" s="208">
        <f t="shared" si="35"/>
        <v>0</v>
      </c>
      <c r="G150" s="208"/>
      <c r="H150" s="208">
        <f t="shared" si="35"/>
        <v>0</v>
      </c>
      <c r="I150" s="208">
        <f t="shared" si="35"/>
        <v>0</v>
      </c>
      <c r="J150" s="208">
        <f t="shared" si="35"/>
        <v>0</v>
      </c>
      <c r="K150" s="208">
        <f t="shared" si="35"/>
        <v>0</v>
      </c>
      <c r="L150" s="209">
        <f t="shared" si="35"/>
        <v>0</v>
      </c>
      <c r="M150" s="208">
        <f t="shared" si="35"/>
        <v>0</v>
      </c>
      <c r="N150" s="210">
        <f t="shared" si="35"/>
        <v>0</v>
      </c>
      <c r="O150" s="208">
        <f t="shared" si="35"/>
        <v>0</v>
      </c>
      <c r="P150" s="208">
        <f t="shared" si="35"/>
        <v>0</v>
      </c>
      <c r="Q150" s="208">
        <f t="shared" si="35"/>
        <v>0</v>
      </c>
      <c r="R150" s="210">
        <f t="shared" si="35"/>
        <v>2119</v>
      </c>
      <c r="S150" s="208">
        <f t="shared" si="35"/>
        <v>603800</v>
      </c>
      <c r="T150" s="208">
        <f t="shared" si="35"/>
        <v>0</v>
      </c>
      <c r="U150" s="208">
        <f t="shared" si="35"/>
        <v>0</v>
      </c>
    </row>
    <row r="151" spans="1:21" ht="99" hidden="1">
      <c r="A151" s="211">
        <v>98</v>
      </c>
      <c r="B151" s="211" t="s">
        <v>132</v>
      </c>
      <c r="C151" s="208">
        <f>D151+M151+O151+Q151+S151+U151</f>
        <v>255700</v>
      </c>
      <c r="D151" s="208">
        <f>E151+F151+H151+I151+J151+K151</f>
        <v>255700</v>
      </c>
      <c r="E151" s="208">
        <v>255700</v>
      </c>
      <c r="F151" s="208">
        <v>0</v>
      </c>
      <c r="G151" s="208"/>
      <c r="H151" s="208">
        <v>0</v>
      </c>
      <c r="I151" s="208">
        <v>0</v>
      </c>
      <c r="J151" s="208">
        <v>0</v>
      </c>
      <c r="K151" s="208">
        <v>0</v>
      </c>
      <c r="L151" s="209">
        <v>0</v>
      </c>
      <c r="M151" s="208">
        <v>0</v>
      </c>
      <c r="N151" s="210">
        <v>0</v>
      </c>
      <c r="O151" s="208">
        <v>0</v>
      </c>
      <c r="P151" s="208">
        <v>0</v>
      </c>
      <c r="Q151" s="208">
        <v>0</v>
      </c>
      <c r="R151" s="210">
        <v>0</v>
      </c>
      <c r="S151" s="208">
        <v>0</v>
      </c>
      <c r="T151" s="208">
        <v>0</v>
      </c>
      <c r="U151" s="208">
        <v>0</v>
      </c>
    </row>
    <row r="152" spans="1:21" ht="99" hidden="1">
      <c r="A152" s="211">
        <v>99</v>
      </c>
      <c r="B152" s="211" t="s">
        <v>131</v>
      </c>
      <c r="C152" s="208">
        <f>D152+M152+O152+Q152+S152+U152</f>
        <v>414400</v>
      </c>
      <c r="D152" s="208">
        <f>E152+F152+H152+I152+J152+K152</f>
        <v>0</v>
      </c>
      <c r="E152" s="208">
        <v>0</v>
      </c>
      <c r="F152" s="208">
        <v>0</v>
      </c>
      <c r="G152" s="208"/>
      <c r="H152" s="208">
        <v>0</v>
      </c>
      <c r="I152" s="208">
        <v>0</v>
      </c>
      <c r="J152" s="208">
        <v>0</v>
      </c>
      <c r="K152" s="208">
        <v>0</v>
      </c>
      <c r="L152" s="209">
        <v>0</v>
      </c>
      <c r="M152" s="208">
        <v>0</v>
      </c>
      <c r="N152" s="210">
        <v>0</v>
      </c>
      <c r="O152" s="208">
        <v>0</v>
      </c>
      <c r="P152" s="208">
        <v>0</v>
      </c>
      <c r="Q152" s="208">
        <v>0</v>
      </c>
      <c r="R152" s="210">
        <v>1370.8</v>
      </c>
      <c r="S152" s="208">
        <v>414400</v>
      </c>
      <c r="T152" s="208">
        <v>0</v>
      </c>
      <c r="U152" s="208">
        <v>0</v>
      </c>
    </row>
    <row r="153" spans="1:21" ht="99" hidden="1">
      <c r="A153" s="211">
        <v>100</v>
      </c>
      <c r="B153" s="211" t="s">
        <v>133</v>
      </c>
      <c r="C153" s="208">
        <f>D153+M153+O153+Q153+S153+U153</f>
        <v>189400</v>
      </c>
      <c r="D153" s="208">
        <f>E153+F153+H153+I153+J153+K153</f>
        <v>0</v>
      </c>
      <c r="E153" s="208">
        <v>0</v>
      </c>
      <c r="F153" s="208">
        <v>0</v>
      </c>
      <c r="G153" s="208"/>
      <c r="H153" s="208">
        <v>0</v>
      </c>
      <c r="I153" s="208">
        <v>0</v>
      </c>
      <c r="J153" s="208">
        <v>0</v>
      </c>
      <c r="K153" s="208">
        <v>0</v>
      </c>
      <c r="L153" s="209">
        <v>0</v>
      </c>
      <c r="M153" s="208">
        <v>0</v>
      </c>
      <c r="N153" s="210">
        <v>0</v>
      </c>
      <c r="O153" s="208">
        <v>0</v>
      </c>
      <c r="P153" s="208">
        <v>0</v>
      </c>
      <c r="Q153" s="208">
        <v>0</v>
      </c>
      <c r="R153" s="210">
        <v>748.2</v>
      </c>
      <c r="S153" s="208">
        <v>189400</v>
      </c>
      <c r="T153" s="208">
        <v>0</v>
      </c>
      <c r="U153" s="208">
        <v>0</v>
      </c>
    </row>
    <row r="154" spans="1:21" ht="31.5" hidden="1" customHeight="1">
      <c r="A154" s="389" t="s">
        <v>55</v>
      </c>
      <c r="B154" s="389"/>
      <c r="C154" s="208">
        <f>C155</f>
        <v>330000</v>
      </c>
      <c r="D154" s="208">
        <f t="shared" ref="D154:U154" si="36">D155</f>
        <v>0</v>
      </c>
      <c r="E154" s="208">
        <f t="shared" si="36"/>
        <v>0</v>
      </c>
      <c r="F154" s="208">
        <f t="shared" si="36"/>
        <v>0</v>
      </c>
      <c r="G154" s="208"/>
      <c r="H154" s="208">
        <f t="shared" si="36"/>
        <v>0</v>
      </c>
      <c r="I154" s="208">
        <f t="shared" si="36"/>
        <v>0</v>
      </c>
      <c r="J154" s="208">
        <f t="shared" si="36"/>
        <v>0</v>
      </c>
      <c r="K154" s="208">
        <f t="shared" si="36"/>
        <v>0</v>
      </c>
      <c r="L154" s="209">
        <f t="shared" si="36"/>
        <v>0</v>
      </c>
      <c r="M154" s="208">
        <f t="shared" si="36"/>
        <v>0</v>
      </c>
      <c r="N154" s="210">
        <f t="shared" si="36"/>
        <v>0</v>
      </c>
      <c r="O154" s="208">
        <f t="shared" si="36"/>
        <v>0</v>
      </c>
      <c r="P154" s="208">
        <f t="shared" si="36"/>
        <v>0</v>
      </c>
      <c r="Q154" s="208">
        <f t="shared" si="36"/>
        <v>0</v>
      </c>
      <c r="R154" s="210">
        <f t="shared" si="36"/>
        <v>1039.5999999999999</v>
      </c>
      <c r="S154" s="208">
        <f t="shared" si="36"/>
        <v>330000</v>
      </c>
      <c r="T154" s="208">
        <f t="shared" si="36"/>
        <v>0</v>
      </c>
      <c r="U154" s="208">
        <f t="shared" si="36"/>
        <v>0</v>
      </c>
    </row>
    <row r="155" spans="1:21" s="2" customFormat="1" ht="198" hidden="1">
      <c r="A155" s="211">
        <v>101</v>
      </c>
      <c r="B155" s="211" t="s">
        <v>134</v>
      </c>
      <c r="C155" s="208">
        <f>D155+M155+O155+Q155+S155+U155</f>
        <v>330000</v>
      </c>
      <c r="D155" s="208">
        <f>E155+F155+H155+I155+J155+K155</f>
        <v>0</v>
      </c>
      <c r="E155" s="208">
        <v>0</v>
      </c>
      <c r="F155" s="208">
        <v>0</v>
      </c>
      <c r="G155" s="208"/>
      <c r="H155" s="208">
        <v>0</v>
      </c>
      <c r="I155" s="208">
        <v>0</v>
      </c>
      <c r="J155" s="208">
        <v>0</v>
      </c>
      <c r="K155" s="208">
        <v>0</v>
      </c>
      <c r="L155" s="209">
        <v>0</v>
      </c>
      <c r="M155" s="208">
        <v>0</v>
      </c>
      <c r="N155" s="210">
        <v>0</v>
      </c>
      <c r="O155" s="208">
        <v>0</v>
      </c>
      <c r="P155" s="208">
        <v>0</v>
      </c>
      <c r="Q155" s="208">
        <v>0</v>
      </c>
      <c r="R155" s="210">
        <v>1039.5999999999999</v>
      </c>
      <c r="S155" s="208">
        <v>330000</v>
      </c>
      <c r="T155" s="208">
        <v>0</v>
      </c>
      <c r="U155" s="208">
        <v>0</v>
      </c>
    </row>
    <row r="156" spans="1:21" s="2" customFormat="1" ht="33" hidden="1">
      <c r="A156" s="212"/>
      <c r="B156" s="212"/>
      <c r="C156" s="212"/>
      <c r="D156" s="212"/>
      <c r="E156" s="212"/>
      <c r="F156" s="212"/>
      <c r="G156" s="212"/>
      <c r="H156" s="212"/>
      <c r="I156" s="212"/>
      <c r="J156" s="212"/>
      <c r="K156" s="212"/>
      <c r="L156" s="213"/>
      <c r="M156" s="212"/>
      <c r="N156" s="212"/>
      <c r="O156" s="212"/>
      <c r="P156" s="212"/>
      <c r="Q156" s="212"/>
      <c r="R156" s="212"/>
      <c r="S156" s="212"/>
      <c r="T156" s="212"/>
      <c r="U156" s="212"/>
    </row>
    <row r="157" spans="1:21" s="2" customFormat="1" ht="33" hidden="1">
      <c r="A157" s="212"/>
      <c r="B157" s="212"/>
      <c r="C157" s="212"/>
      <c r="D157" s="212"/>
      <c r="E157" s="212"/>
      <c r="F157" s="212"/>
      <c r="G157" s="212"/>
      <c r="H157" s="212"/>
      <c r="I157" s="212"/>
      <c r="J157" s="212"/>
      <c r="K157" s="212"/>
      <c r="L157" s="213"/>
      <c r="M157" s="212"/>
      <c r="N157" s="212"/>
      <c r="O157" s="212"/>
      <c r="P157" s="212"/>
      <c r="Q157" s="212"/>
      <c r="R157" s="212"/>
      <c r="S157" s="212"/>
      <c r="T157" s="212"/>
      <c r="U157" s="212"/>
    </row>
    <row r="158" spans="1:21" s="147" customFormat="1" ht="33">
      <c r="A158" s="212"/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3"/>
      <c r="M158" s="212"/>
      <c r="N158" s="212"/>
      <c r="O158" s="212"/>
      <c r="P158" s="212"/>
      <c r="Q158" s="212"/>
      <c r="R158" s="212"/>
      <c r="S158" s="212"/>
      <c r="T158" s="212"/>
      <c r="U158" s="212"/>
    </row>
    <row r="159" spans="1:21" s="147" customFormat="1" ht="46.5" customHeight="1">
      <c r="A159" s="145">
        <v>1</v>
      </c>
      <c r="B159" s="198" t="s">
        <v>327</v>
      </c>
      <c r="C159" s="270">
        <v>1393200</v>
      </c>
      <c r="D159" s="145">
        <v>0</v>
      </c>
      <c r="E159" s="145">
        <v>0</v>
      </c>
      <c r="F159" s="145">
        <v>0</v>
      </c>
      <c r="G159" s="145">
        <v>0</v>
      </c>
      <c r="H159" s="145">
        <v>0</v>
      </c>
      <c r="I159" s="145">
        <v>0</v>
      </c>
      <c r="J159" s="145"/>
      <c r="K159" s="145">
        <v>0</v>
      </c>
      <c r="L159" s="145">
        <v>0</v>
      </c>
      <c r="M159" s="145">
        <v>0</v>
      </c>
      <c r="N159" s="270">
        <v>648</v>
      </c>
      <c r="O159" s="270">
        <v>1393200</v>
      </c>
      <c r="P159" s="145">
        <v>0</v>
      </c>
      <c r="Q159" s="145">
        <v>0</v>
      </c>
      <c r="R159" s="145">
        <v>0</v>
      </c>
      <c r="S159" s="145">
        <v>0</v>
      </c>
      <c r="T159" s="145">
        <v>0</v>
      </c>
      <c r="U159" s="145">
        <v>0</v>
      </c>
    </row>
    <row r="160" spans="1:21" s="147" customFormat="1" ht="40.5">
      <c r="A160" s="145">
        <v>2</v>
      </c>
      <c r="B160" s="198" t="s">
        <v>328</v>
      </c>
      <c r="C160" s="145">
        <v>1393200</v>
      </c>
      <c r="D160" s="145">
        <v>0</v>
      </c>
      <c r="E160" s="145">
        <v>0</v>
      </c>
      <c r="F160" s="145">
        <v>0</v>
      </c>
      <c r="G160" s="145">
        <v>0</v>
      </c>
      <c r="H160" s="145">
        <v>0</v>
      </c>
      <c r="I160" s="145">
        <v>0</v>
      </c>
      <c r="J160" s="145">
        <v>0</v>
      </c>
      <c r="K160" s="145">
        <v>0</v>
      </c>
      <c r="L160" s="199">
        <v>0</v>
      </c>
      <c r="M160" s="145">
        <v>0</v>
      </c>
      <c r="N160" s="145">
        <v>648</v>
      </c>
      <c r="O160" s="145">
        <v>1393200</v>
      </c>
      <c r="P160" s="145">
        <v>0</v>
      </c>
      <c r="Q160" s="145">
        <v>0</v>
      </c>
      <c r="R160" s="145">
        <v>0</v>
      </c>
      <c r="S160" s="145">
        <v>0</v>
      </c>
      <c r="T160" s="145">
        <v>0</v>
      </c>
      <c r="U160" s="145">
        <v>0</v>
      </c>
    </row>
    <row r="161" spans="1:21" s="147" customFormat="1" ht="55.5" customHeight="1">
      <c r="A161" s="145">
        <v>3</v>
      </c>
      <c r="B161" s="198" t="s">
        <v>329</v>
      </c>
      <c r="C161" s="145">
        <v>1075200</v>
      </c>
      <c r="D161" s="145">
        <v>0</v>
      </c>
      <c r="E161" s="145">
        <v>0</v>
      </c>
      <c r="F161" s="145">
        <v>0</v>
      </c>
      <c r="G161" s="145">
        <v>0</v>
      </c>
      <c r="H161" s="145">
        <v>0</v>
      </c>
      <c r="I161" s="145">
        <v>0</v>
      </c>
      <c r="J161" s="145">
        <v>0</v>
      </c>
      <c r="K161" s="145">
        <v>0</v>
      </c>
      <c r="L161" s="199">
        <v>0</v>
      </c>
      <c r="M161" s="145">
        <v>0</v>
      </c>
      <c r="N161" s="145">
        <v>896</v>
      </c>
      <c r="O161" s="145">
        <v>1075200</v>
      </c>
      <c r="P161" s="145">
        <v>0</v>
      </c>
      <c r="Q161" s="145">
        <v>0</v>
      </c>
      <c r="R161" s="145">
        <v>0</v>
      </c>
      <c r="S161" s="145">
        <v>0</v>
      </c>
      <c r="T161" s="145">
        <v>0</v>
      </c>
      <c r="U161" s="145">
        <v>0</v>
      </c>
    </row>
    <row r="162" spans="1:21" s="147" customFormat="1" ht="54" customHeight="1">
      <c r="A162" s="145">
        <v>4</v>
      </c>
      <c r="B162" s="198" t="s">
        <v>330</v>
      </c>
      <c r="C162" s="145">
        <v>4422325</v>
      </c>
      <c r="D162" s="145">
        <v>1062325</v>
      </c>
      <c r="E162" s="145">
        <v>326025</v>
      </c>
      <c r="F162" s="145">
        <v>0</v>
      </c>
      <c r="G162" s="145">
        <v>0</v>
      </c>
      <c r="H162" s="145">
        <v>736300</v>
      </c>
      <c r="I162" s="145">
        <v>0</v>
      </c>
      <c r="J162" s="145">
        <v>0</v>
      </c>
      <c r="K162" s="145">
        <v>0</v>
      </c>
      <c r="L162" s="199">
        <v>0</v>
      </c>
      <c r="M162" s="145">
        <v>0</v>
      </c>
      <c r="N162" s="145">
        <v>1200</v>
      </c>
      <c r="O162" s="145">
        <v>3360000</v>
      </c>
      <c r="P162" s="145">
        <v>0</v>
      </c>
      <c r="Q162" s="145">
        <v>0</v>
      </c>
      <c r="R162" s="145">
        <v>0</v>
      </c>
      <c r="S162" s="145">
        <v>0</v>
      </c>
      <c r="T162" s="145">
        <v>0</v>
      </c>
      <c r="U162" s="145">
        <v>0</v>
      </c>
    </row>
    <row r="163" spans="1:21" s="147" customFormat="1" ht="40.5">
      <c r="A163" s="145">
        <v>5</v>
      </c>
      <c r="B163" s="198" t="s">
        <v>331</v>
      </c>
      <c r="C163" s="145">
        <v>1541400</v>
      </c>
      <c r="D163" s="145">
        <v>1541400</v>
      </c>
      <c r="E163" s="145">
        <v>0</v>
      </c>
      <c r="F163" s="145">
        <v>0</v>
      </c>
      <c r="G163" s="145">
        <v>0</v>
      </c>
      <c r="H163" s="145">
        <v>0</v>
      </c>
      <c r="I163" s="145">
        <v>0</v>
      </c>
      <c r="J163" s="145">
        <v>1541400</v>
      </c>
      <c r="K163" s="145">
        <v>0</v>
      </c>
      <c r="L163" s="145">
        <v>0</v>
      </c>
      <c r="M163" s="145">
        <v>0</v>
      </c>
      <c r="N163" s="145">
        <v>0</v>
      </c>
      <c r="O163" s="145">
        <v>0</v>
      </c>
      <c r="P163" s="145">
        <v>0</v>
      </c>
      <c r="Q163" s="145">
        <v>0</v>
      </c>
      <c r="R163" s="145">
        <v>0</v>
      </c>
      <c r="S163" s="145">
        <v>0</v>
      </c>
      <c r="T163" s="145">
        <v>0</v>
      </c>
      <c r="U163" s="145">
        <v>0</v>
      </c>
    </row>
    <row r="164" spans="1:21" s="147" customFormat="1" ht="40.5">
      <c r="A164" s="145">
        <v>6</v>
      </c>
      <c r="B164" s="198" t="s">
        <v>332</v>
      </c>
      <c r="C164" s="145">
        <v>1855450</v>
      </c>
      <c r="D164" s="145">
        <v>0</v>
      </c>
      <c r="E164" s="145">
        <v>0</v>
      </c>
      <c r="F164" s="145">
        <v>0</v>
      </c>
      <c r="G164" s="145">
        <v>0</v>
      </c>
      <c r="H164" s="145">
        <v>0</v>
      </c>
      <c r="I164" s="145">
        <v>0</v>
      </c>
      <c r="J164" s="145">
        <v>0</v>
      </c>
      <c r="K164" s="145">
        <v>0</v>
      </c>
      <c r="L164" s="145">
        <v>0</v>
      </c>
      <c r="M164" s="145">
        <v>0</v>
      </c>
      <c r="N164" s="145">
        <v>863</v>
      </c>
      <c r="O164" s="145">
        <v>1855450</v>
      </c>
      <c r="P164" s="145">
        <v>0</v>
      </c>
      <c r="Q164" s="145">
        <v>0</v>
      </c>
      <c r="R164" s="145">
        <v>0</v>
      </c>
      <c r="S164" s="145">
        <v>0</v>
      </c>
      <c r="T164" s="145">
        <v>0</v>
      </c>
      <c r="U164" s="145">
        <v>0</v>
      </c>
    </row>
    <row r="165" spans="1:21" s="147" customFormat="1" ht="40.5">
      <c r="A165" s="145">
        <v>7</v>
      </c>
      <c r="B165" s="198" t="s">
        <v>333</v>
      </c>
      <c r="C165" s="145">
        <v>1879100</v>
      </c>
      <c r="D165" s="145">
        <v>0</v>
      </c>
      <c r="E165" s="145">
        <v>0</v>
      </c>
      <c r="F165" s="145">
        <v>0</v>
      </c>
      <c r="G165" s="145">
        <v>0</v>
      </c>
      <c r="H165" s="145">
        <v>0</v>
      </c>
      <c r="I165" s="145">
        <v>0</v>
      </c>
      <c r="J165" s="145">
        <v>0</v>
      </c>
      <c r="K165" s="145">
        <v>0</v>
      </c>
      <c r="L165" s="145">
        <v>0</v>
      </c>
      <c r="M165" s="145">
        <v>0</v>
      </c>
      <c r="N165" s="145">
        <v>874</v>
      </c>
      <c r="O165" s="145">
        <v>1879100</v>
      </c>
      <c r="P165" s="145">
        <v>0</v>
      </c>
      <c r="Q165" s="145">
        <v>0</v>
      </c>
      <c r="R165" s="145">
        <v>0</v>
      </c>
      <c r="S165" s="145">
        <v>0</v>
      </c>
      <c r="T165" s="145">
        <v>0</v>
      </c>
      <c r="U165" s="145">
        <v>0</v>
      </c>
    </row>
    <row r="166" spans="1:21" s="147" customFormat="1" ht="40.5">
      <c r="A166" s="145">
        <v>8</v>
      </c>
      <c r="B166" s="198" t="s">
        <v>334</v>
      </c>
      <c r="C166" s="145">
        <v>1903440</v>
      </c>
      <c r="D166" s="145">
        <v>0</v>
      </c>
      <c r="E166" s="145">
        <v>0</v>
      </c>
      <c r="F166" s="145">
        <v>0</v>
      </c>
      <c r="G166" s="145">
        <v>0</v>
      </c>
      <c r="H166" s="145">
        <v>0</v>
      </c>
      <c r="I166" s="145">
        <v>0</v>
      </c>
      <c r="J166" s="145">
        <v>0</v>
      </c>
      <c r="K166" s="145">
        <v>0</v>
      </c>
      <c r="L166" s="145">
        <v>0</v>
      </c>
      <c r="M166" s="145">
        <v>0</v>
      </c>
      <c r="N166" s="145">
        <v>679.8</v>
      </c>
      <c r="O166" s="145">
        <v>1903440</v>
      </c>
      <c r="P166" s="145">
        <v>0</v>
      </c>
      <c r="Q166" s="145">
        <v>0</v>
      </c>
      <c r="R166" s="145">
        <v>0</v>
      </c>
      <c r="S166" s="145">
        <v>0</v>
      </c>
      <c r="T166" s="145">
        <v>0</v>
      </c>
      <c r="U166" s="145">
        <v>0</v>
      </c>
    </row>
    <row r="167" spans="1:21" s="147" customFormat="1" ht="40.5">
      <c r="A167" s="145">
        <v>9</v>
      </c>
      <c r="B167" s="198" t="s">
        <v>335</v>
      </c>
      <c r="C167" s="145">
        <v>1470600</v>
      </c>
      <c r="D167" s="145">
        <v>0</v>
      </c>
      <c r="E167" s="145">
        <v>0</v>
      </c>
      <c r="F167" s="145">
        <v>0</v>
      </c>
      <c r="G167" s="145">
        <v>0</v>
      </c>
      <c r="H167" s="145">
        <v>0</v>
      </c>
      <c r="I167" s="145">
        <v>0</v>
      </c>
      <c r="J167" s="145">
        <v>0</v>
      </c>
      <c r="K167" s="145">
        <v>0</v>
      </c>
      <c r="L167" s="145">
        <v>0</v>
      </c>
      <c r="M167" s="145">
        <v>0</v>
      </c>
      <c r="N167" s="145">
        <v>684</v>
      </c>
      <c r="O167" s="145">
        <v>1470600</v>
      </c>
      <c r="P167" s="145">
        <v>0</v>
      </c>
      <c r="Q167" s="145">
        <v>0</v>
      </c>
      <c r="R167" s="145">
        <v>0</v>
      </c>
      <c r="S167" s="145">
        <v>0</v>
      </c>
      <c r="T167" s="145">
        <v>0</v>
      </c>
      <c r="U167" s="145">
        <v>0</v>
      </c>
    </row>
    <row r="168" spans="1:21" s="147" customFormat="1" ht="44.25" customHeight="1">
      <c r="A168" s="145">
        <v>10</v>
      </c>
      <c r="B168" s="198" t="s">
        <v>336</v>
      </c>
      <c r="C168" s="145">
        <v>1526500</v>
      </c>
      <c r="D168" s="145">
        <v>0</v>
      </c>
      <c r="E168" s="145">
        <v>0</v>
      </c>
      <c r="F168" s="145">
        <v>0</v>
      </c>
      <c r="G168" s="145">
        <v>0</v>
      </c>
      <c r="H168" s="145">
        <v>0</v>
      </c>
      <c r="I168" s="145">
        <v>0</v>
      </c>
      <c r="J168" s="145">
        <v>0</v>
      </c>
      <c r="K168" s="145">
        <v>0</v>
      </c>
      <c r="L168" s="145">
        <v>0</v>
      </c>
      <c r="M168" s="145">
        <v>0</v>
      </c>
      <c r="N168" s="145">
        <v>710</v>
      </c>
      <c r="O168" s="145">
        <v>1526500</v>
      </c>
      <c r="P168" s="145">
        <v>0</v>
      </c>
      <c r="Q168" s="145">
        <v>0</v>
      </c>
      <c r="R168" s="145">
        <v>0</v>
      </c>
      <c r="S168" s="145">
        <v>0</v>
      </c>
      <c r="T168" s="145">
        <v>0</v>
      </c>
      <c r="U168" s="145">
        <v>0</v>
      </c>
    </row>
    <row r="169" spans="1:21" s="147" customFormat="1" ht="40.5">
      <c r="A169" s="145">
        <v>11</v>
      </c>
      <c r="B169" s="198" t="s">
        <v>337</v>
      </c>
      <c r="C169" s="145">
        <v>858000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145">
        <v>0</v>
      </c>
      <c r="J169" s="145">
        <v>0</v>
      </c>
      <c r="K169" s="145">
        <v>0</v>
      </c>
      <c r="L169" s="145">
        <v>0</v>
      </c>
      <c r="M169" s="145">
        <v>0</v>
      </c>
      <c r="N169" s="145">
        <v>715</v>
      </c>
      <c r="O169" s="145">
        <v>858000</v>
      </c>
      <c r="P169" s="145">
        <v>0</v>
      </c>
      <c r="Q169" s="145">
        <v>0</v>
      </c>
      <c r="R169" s="145">
        <v>0</v>
      </c>
      <c r="S169" s="145">
        <v>0</v>
      </c>
      <c r="T169" s="145">
        <v>0</v>
      </c>
      <c r="U169" s="145">
        <v>0</v>
      </c>
    </row>
    <row r="170" spans="1:21" s="147" customFormat="1" ht="54" customHeight="1">
      <c r="A170" s="145">
        <v>12</v>
      </c>
      <c r="B170" s="198" t="s">
        <v>338</v>
      </c>
      <c r="C170" s="145">
        <v>1402800</v>
      </c>
      <c r="D170" s="145">
        <v>1402800</v>
      </c>
      <c r="E170" s="145">
        <v>0</v>
      </c>
      <c r="F170" s="145">
        <v>0</v>
      </c>
      <c r="G170" s="145">
        <v>0</v>
      </c>
      <c r="H170" s="145">
        <v>0</v>
      </c>
      <c r="I170" s="145">
        <v>0</v>
      </c>
      <c r="J170" s="145">
        <v>1402800</v>
      </c>
      <c r="K170" s="145">
        <v>0</v>
      </c>
      <c r="L170" s="145">
        <v>0</v>
      </c>
      <c r="M170" s="145">
        <v>0</v>
      </c>
      <c r="N170" s="145">
        <v>0</v>
      </c>
      <c r="O170" s="145">
        <v>0</v>
      </c>
      <c r="P170" s="145">
        <v>0</v>
      </c>
      <c r="Q170" s="145">
        <v>0</v>
      </c>
      <c r="R170" s="145">
        <v>0</v>
      </c>
      <c r="S170" s="145">
        <v>0</v>
      </c>
      <c r="T170" s="145">
        <v>0</v>
      </c>
      <c r="U170" s="145">
        <v>0</v>
      </c>
    </row>
    <row r="171" spans="1:21" s="147" customFormat="1" ht="48" customHeight="1">
      <c r="A171" s="145">
        <v>13</v>
      </c>
      <c r="B171" s="198" t="s">
        <v>339</v>
      </c>
      <c r="C171" s="145">
        <v>1402800</v>
      </c>
      <c r="D171" s="145">
        <v>1402800</v>
      </c>
      <c r="E171" s="145">
        <v>0</v>
      </c>
      <c r="F171" s="145">
        <v>0</v>
      </c>
      <c r="G171" s="145">
        <v>0</v>
      </c>
      <c r="H171" s="145">
        <v>0</v>
      </c>
      <c r="I171" s="145">
        <v>0</v>
      </c>
      <c r="J171" s="145">
        <v>1402800</v>
      </c>
      <c r="K171" s="145">
        <v>0</v>
      </c>
      <c r="L171" s="145">
        <v>0</v>
      </c>
      <c r="M171" s="145">
        <v>0</v>
      </c>
      <c r="N171" s="145">
        <v>0</v>
      </c>
      <c r="O171" s="145">
        <v>0</v>
      </c>
      <c r="P171" s="145">
        <v>0</v>
      </c>
      <c r="Q171" s="145">
        <v>0</v>
      </c>
      <c r="R171" s="145">
        <v>0</v>
      </c>
      <c r="S171" s="145">
        <v>0</v>
      </c>
      <c r="T171" s="145">
        <v>0</v>
      </c>
      <c r="U171" s="145">
        <v>0</v>
      </c>
    </row>
    <row r="172" spans="1:21" s="147" customFormat="1" ht="43.5" customHeight="1">
      <c r="A172" s="145">
        <v>14</v>
      </c>
      <c r="B172" s="198" t="s">
        <v>340</v>
      </c>
      <c r="C172" s="145">
        <v>482400</v>
      </c>
      <c r="D172" s="145">
        <v>0</v>
      </c>
      <c r="E172" s="145">
        <v>0</v>
      </c>
      <c r="F172" s="145">
        <v>0</v>
      </c>
      <c r="G172" s="145">
        <v>0</v>
      </c>
      <c r="H172" s="145">
        <v>0</v>
      </c>
      <c r="I172" s="145">
        <v>0</v>
      </c>
      <c r="J172" s="145">
        <v>0</v>
      </c>
      <c r="K172" s="145">
        <v>0</v>
      </c>
      <c r="L172" s="145">
        <v>0</v>
      </c>
      <c r="M172" s="145">
        <v>0</v>
      </c>
      <c r="N172" s="145">
        <v>402</v>
      </c>
      <c r="O172" s="145">
        <v>482400</v>
      </c>
      <c r="P172" s="145">
        <v>0</v>
      </c>
      <c r="Q172" s="145">
        <v>0</v>
      </c>
      <c r="R172" s="145">
        <v>0</v>
      </c>
      <c r="S172" s="145">
        <v>0</v>
      </c>
      <c r="T172" s="145">
        <v>0</v>
      </c>
      <c r="U172" s="145">
        <v>0</v>
      </c>
    </row>
    <row r="173" spans="1:21" s="147" customFormat="1" ht="52.5" customHeight="1">
      <c r="A173" s="145">
        <v>15</v>
      </c>
      <c r="B173" s="198" t="s">
        <v>341</v>
      </c>
      <c r="C173" s="145">
        <v>532320</v>
      </c>
      <c r="D173" s="145">
        <v>0</v>
      </c>
      <c r="E173" s="145">
        <v>0</v>
      </c>
      <c r="F173" s="145">
        <v>0</v>
      </c>
      <c r="G173" s="145">
        <v>0</v>
      </c>
      <c r="H173" s="145">
        <v>0</v>
      </c>
      <c r="I173" s="145">
        <v>0</v>
      </c>
      <c r="J173" s="145">
        <v>0</v>
      </c>
      <c r="K173" s="145">
        <v>0</v>
      </c>
      <c r="L173" s="145">
        <v>0</v>
      </c>
      <c r="M173" s="145">
        <v>0</v>
      </c>
      <c r="N173" s="145">
        <v>443.6</v>
      </c>
      <c r="O173" s="145">
        <v>532320</v>
      </c>
      <c r="P173" s="145">
        <v>0</v>
      </c>
      <c r="Q173" s="145">
        <v>0</v>
      </c>
      <c r="R173" s="145">
        <v>0</v>
      </c>
      <c r="S173" s="145">
        <v>0</v>
      </c>
      <c r="T173" s="145">
        <v>0</v>
      </c>
      <c r="U173" s="145">
        <v>0</v>
      </c>
    </row>
    <row r="174" spans="1:21" s="147" customFormat="1" ht="75" customHeight="1">
      <c r="A174" s="365" t="s">
        <v>358</v>
      </c>
      <c r="B174" s="365"/>
      <c r="C174" s="145">
        <f t="shared" ref="C174:U174" si="37">SUM(C159:C173)</f>
        <v>23138735</v>
      </c>
      <c r="D174" s="145">
        <f t="shared" si="37"/>
        <v>5409325</v>
      </c>
      <c r="E174" s="145">
        <f t="shared" si="37"/>
        <v>326025</v>
      </c>
      <c r="F174" s="145">
        <f t="shared" si="37"/>
        <v>0</v>
      </c>
      <c r="G174" s="145">
        <f t="shared" si="37"/>
        <v>0</v>
      </c>
      <c r="H174" s="145">
        <f t="shared" si="37"/>
        <v>736300</v>
      </c>
      <c r="I174" s="145">
        <f t="shared" si="37"/>
        <v>0</v>
      </c>
      <c r="J174" s="145">
        <f t="shared" si="37"/>
        <v>4347000</v>
      </c>
      <c r="K174" s="145">
        <f t="shared" si="37"/>
        <v>0</v>
      </c>
      <c r="L174" s="199">
        <f t="shared" si="37"/>
        <v>0</v>
      </c>
      <c r="M174" s="145">
        <f t="shared" si="37"/>
        <v>0</v>
      </c>
      <c r="N174" s="145">
        <f t="shared" si="37"/>
        <v>8763.4</v>
      </c>
      <c r="O174" s="145">
        <f t="shared" si="37"/>
        <v>17729410</v>
      </c>
      <c r="P174" s="145">
        <f t="shared" si="37"/>
        <v>0</v>
      </c>
      <c r="Q174" s="145">
        <f t="shared" si="37"/>
        <v>0</v>
      </c>
      <c r="R174" s="145">
        <f t="shared" si="37"/>
        <v>0</v>
      </c>
      <c r="S174" s="145">
        <f t="shared" si="37"/>
        <v>0</v>
      </c>
      <c r="T174" s="145">
        <f t="shared" si="37"/>
        <v>0</v>
      </c>
      <c r="U174" s="145">
        <f t="shared" si="37"/>
        <v>0</v>
      </c>
    </row>
    <row r="175" spans="1:21" s="2" customFormat="1" ht="14.25" customHeight="1">
      <c r="A175" s="266"/>
      <c r="B175" s="266"/>
      <c r="C175" s="266"/>
      <c r="D175" s="266"/>
      <c r="E175" s="266"/>
      <c r="F175" s="266"/>
      <c r="G175" s="266"/>
      <c r="H175" s="266"/>
      <c r="I175" s="266"/>
      <c r="J175" s="266"/>
      <c r="K175" s="266"/>
      <c r="L175" s="266"/>
      <c r="M175" s="266"/>
      <c r="N175" s="266"/>
      <c r="O175" s="266"/>
      <c r="P175" s="266"/>
      <c r="Q175" s="266"/>
      <c r="R175" s="266"/>
      <c r="S175" s="264"/>
      <c r="T175" s="264"/>
      <c r="U175" s="264"/>
    </row>
    <row r="176" spans="1:21" s="2" customFormat="1" ht="63" customHeight="1">
      <c r="A176" s="400" t="s">
        <v>324</v>
      </c>
      <c r="B176" s="400"/>
      <c r="C176" s="401"/>
      <c r="D176" s="402"/>
      <c r="E176" s="267"/>
      <c r="F176" s="267"/>
      <c r="G176" s="267"/>
      <c r="H176" s="267"/>
      <c r="I176" s="267"/>
      <c r="J176" s="397"/>
      <c r="K176" s="398"/>
      <c r="L176" s="398"/>
      <c r="M176" s="398"/>
      <c r="N176" s="398"/>
      <c r="O176" s="398"/>
      <c r="P176" s="399"/>
      <c r="Q176" s="399"/>
      <c r="R176" s="264"/>
      <c r="S176" s="399" t="s">
        <v>314</v>
      </c>
      <c r="T176" s="399"/>
      <c r="U176" s="399"/>
    </row>
    <row r="177" spans="1:21" s="2" customFormat="1" ht="28.5" customHeight="1">
      <c r="A177" s="264"/>
      <c r="B177" s="264"/>
      <c r="C177" s="264"/>
      <c r="D177" s="264"/>
      <c r="E177" s="264"/>
      <c r="F177" s="264"/>
      <c r="G177" s="264"/>
      <c r="H177" s="264"/>
      <c r="I177" s="264"/>
      <c r="J177" s="265"/>
      <c r="K177" s="399"/>
      <c r="L177" s="399"/>
      <c r="M177" s="399"/>
      <c r="N177" s="264"/>
      <c r="O177" s="264"/>
      <c r="P177" s="264"/>
      <c r="Q177" s="264"/>
      <c r="R177" s="264"/>
      <c r="S177" s="264"/>
      <c r="T177" s="264"/>
      <c r="U177" s="264"/>
    </row>
    <row r="178" spans="1:21" s="2" customFormat="1" ht="20.25">
      <c r="L178" s="3"/>
    </row>
    <row r="179" spans="1:21" s="2" customFormat="1" ht="20.25">
      <c r="L179" s="3"/>
    </row>
    <row r="180" spans="1:21" s="2" customFormat="1" ht="20.25">
      <c r="L180" s="3"/>
    </row>
    <row r="181" spans="1:21" s="2" customFormat="1" ht="20.25">
      <c r="L181" s="3"/>
    </row>
    <row r="182" spans="1:21" s="2" customFormat="1" ht="20.25">
      <c r="L182" s="3"/>
    </row>
    <row r="183" spans="1:21" s="2" customFormat="1" ht="20.25">
      <c r="L183" s="3"/>
    </row>
    <row r="184" spans="1:21" s="2" customFormat="1" ht="20.25">
      <c r="L184" s="3"/>
    </row>
    <row r="185" spans="1:21" s="2" customFormat="1" ht="20.25">
      <c r="L185" s="3"/>
    </row>
    <row r="186" spans="1:21" s="2" customFormat="1" ht="20.25">
      <c r="L186" s="3"/>
    </row>
    <row r="187" spans="1:21" s="2" customFormat="1" ht="20.25">
      <c r="L187" s="3"/>
    </row>
  </sheetData>
  <autoFilter ref="A22:U155"/>
  <mergeCells count="67">
    <mergeCell ref="O3:U3"/>
    <mergeCell ref="O4:U4"/>
    <mergeCell ref="O5:U5"/>
    <mergeCell ref="O6:U6"/>
    <mergeCell ref="O7:U7"/>
    <mergeCell ref="A150:B150"/>
    <mergeCell ref="A154:B154"/>
    <mergeCell ref="A174:B174"/>
    <mergeCell ref="A113:B113"/>
    <mergeCell ref="A107:B107"/>
    <mergeCell ref="A141:B141"/>
    <mergeCell ref="A148:B148"/>
    <mergeCell ref="A86:B86"/>
    <mergeCell ref="A137:B137"/>
    <mergeCell ref="A143:B143"/>
    <mergeCell ref="A133:B133"/>
    <mergeCell ref="A89:B89"/>
    <mergeCell ref="A125:B125"/>
    <mergeCell ref="A121:B121"/>
    <mergeCell ref="A96:B96"/>
    <mergeCell ref="A130:B130"/>
    <mergeCell ref="A128:B128"/>
    <mergeCell ref="A117:B117"/>
    <mergeCell ref="J176:O176"/>
    <mergeCell ref="P176:Q176"/>
    <mergeCell ref="K177:M177"/>
    <mergeCell ref="A176:D176"/>
    <mergeCell ref="S176:U176"/>
    <mergeCell ref="E19:K19"/>
    <mergeCell ref="B17:B21"/>
    <mergeCell ref="A100:B100"/>
    <mergeCell ref="A53:B53"/>
    <mergeCell ref="A78:B78"/>
    <mergeCell ref="A73:B73"/>
    <mergeCell ref="A61:B61"/>
    <mergeCell ref="A59:B59"/>
    <mergeCell ref="A67:B67"/>
    <mergeCell ref="A81:B81"/>
    <mergeCell ref="A17:A21"/>
    <mergeCell ref="A65:B65"/>
    <mergeCell ref="A51:B51"/>
    <mergeCell ref="A23:B23"/>
    <mergeCell ref="A31:B31"/>
    <mergeCell ref="A24:B24"/>
    <mergeCell ref="A35:B35"/>
    <mergeCell ref="O1:U1"/>
    <mergeCell ref="O9:U9"/>
    <mergeCell ref="A12:U12"/>
    <mergeCell ref="A14:U14"/>
    <mergeCell ref="J10:U10"/>
    <mergeCell ref="A11:U11"/>
    <mergeCell ref="D19:D20"/>
    <mergeCell ref="L18:M20"/>
    <mergeCell ref="G16:T16"/>
    <mergeCell ref="R18:S20"/>
    <mergeCell ref="A13:U13"/>
    <mergeCell ref="C17:C20"/>
    <mergeCell ref="N18:O20"/>
    <mergeCell ref="T18:U20"/>
    <mergeCell ref="D18:K18"/>
    <mergeCell ref="P18:Q20"/>
    <mergeCell ref="A105:B105"/>
    <mergeCell ref="A39:B39"/>
    <mergeCell ref="D17:U17"/>
    <mergeCell ref="A15:U15"/>
    <mergeCell ref="A37:B37"/>
    <mergeCell ref="A30:B30"/>
  </mergeCells>
  <phoneticPr fontId="4" type="noConversion"/>
  <printOptions horizontalCentered="1"/>
  <pageMargins left="0.78740157480314965" right="0.39370078740157483" top="1.1811023622047245" bottom="0.78740157480314965" header="0" footer="0"/>
  <pageSetup paperSize="9" scale="32" fitToHeight="19" orientation="landscape" useFirstPageNumber="1" r:id="rId1"/>
  <headerFooter differentFirst="1">
    <oddHeader>&amp;C&amp;P</oddHeader>
  </headerFooter>
  <rowBreaks count="1" manualBreakCount="1">
    <brk id="29" max="20" man="1"/>
  </rowBreaks>
  <ignoredErrors>
    <ignoredError sqref="C30:D3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ACX51"/>
  <sheetViews>
    <sheetView view="pageBreakPreview" topLeftCell="C3" zoomScale="35" zoomScaleNormal="35" zoomScaleSheetLayoutView="35" zoomScalePageLayoutView="35" workbookViewId="0">
      <selection activeCell="J8" sqref="J8"/>
    </sheetView>
  </sheetViews>
  <sheetFormatPr defaultRowHeight="36" customHeight="1"/>
  <cols>
    <col min="1" max="2" width="0" style="74" hidden="1" customWidth="1"/>
    <col min="3" max="3" width="11" style="75" customWidth="1"/>
    <col min="4" max="4" width="65" style="76" customWidth="1"/>
    <col min="5" max="5" width="41" style="76" customWidth="1"/>
    <col min="6" max="6" width="40.5703125" style="76" customWidth="1"/>
    <col min="7" max="7" width="38.5703125" style="76" customWidth="1"/>
    <col min="8" max="8" width="33.85546875" style="76" customWidth="1"/>
    <col min="9" max="9" width="47.42578125" style="76" customWidth="1"/>
    <col min="10" max="10" width="50.42578125" style="76" customWidth="1"/>
    <col min="11" max="11" width="51.5703125" style="76" customWidth="1"/>
    <col min="12" max="12" width="47.140625" style="76" customWidth="1"/>
    <col min="13" max="13" width="42.42578125" style="76" customWidth="1"/>
    <col min="14" max="16384" width="9.140625" style="76"/>
  </cols>
  <sheetData>
    <row r="1" spans="1:15" ht="92.25" hidden="1" customHeight="1">
      <c r="I1" s="425" t="s">
        <v>203</v>
      </c>
      <c r="J1" s="425"/>
      <c r="K1" s="425"/>
    </row>
    <row r="2" spans="1:15" ht="123.75" hidden="1" customHeight="1">
      <c r="D2" s="75"/>
      <c r="I2" s="426" t="s">
        <v>204</v>
      </c>
      <c r="J2" s="426"/>
      <c r="K2" s="426"/>
      <c r="L2" s="77"/>
      <c r="M2" s="77"/>
      <c r="N2" s="77"/>
      <c r="O2" s="77"/>
    </row>
    <row r="3" spans="1:15" s="22" customFormat="1" ht="37.5" customHeight="1">
      <c r="A3" s="20"/>
      <c r="B3" s="20"/>
      <c r="C3" s="32"/>
      <c r="D3" s="33"/>
      <c r="E3" s="33"/>
      <c r="F3" s="34"/>
      <c r="G3" s="35"/>
      <c r="H3" s="35"/>
      <c r="I3" s="427"/>
      <c r="J3" s="427"/>
      <c r="K3" s="427" t="s">
        <v>207</v>
      </c>
      <c r="L3" s="427"/>
      <c r="M3" s="427"/>
    </row>
    <row r="4" spans="1:15" s="22" customFormat="1" ht="37.5" customHeight="1">
      <c r="A4" s="20"/>
      <c r="B4" s="20"/>
      <c r="C4" s="32"/>
      <c r="D4" s="33"/>
      <c r="E4" s="33"/>
      <c r="F4" s="154"/>
      <c r="G4" s="35"/>
      <c r="H4" s="35"/>
      <c r="I4" s="154"/>
      <c r="J4" s="154"/>
      <c r="K4" s="154"/>
      <c r="L4" s="154"/>
      <c r="M4" s="154"/>
    </row>
    <row r="5" spans="1:15" s="22" customFormat="1" ht="42" customHeight="1">
      <c r="A5" s="20"/>
      <c r="B5" s="20"/>
      <c r="C5" s="32"/>
      <c r="D5" s="33"/>
      <c r="E5" s="33"/>
      <c r="F5" s="35"/>
      <c r="G5" s="35"/>
      <c r="H5" s="35"/>
      <c r="I5" s="417"/>
      <c r="J5" s="417"/>
      <c r="K5" s="417" t="s">
        <v>352</v>
      </c>
      <c r="L5" s="417"/>
      <c r="M5" s="417"/>
    </row>
    <row r="6" spans="1:15" s="22" customFormat="1" ht="49.5" customHeight="1">
      <c r="A6" s="20"/>
      <c r="B6" s="20"/>
      <c r="C6" s="32"/>
      <c r="D6" s="33"/>
      <c r="E6" s="33"/>
      <c r="F6" s="35"/>
      <c r="G6" s="35"/>
      <c r="H6" s="35"/>
      <c r="I6" s="417"/>
      <c r="J6" s="417"/>
      <c r="K6" s="275" t="s">
        <v>359</v>
      </c>
      <c r="L6" s="275"/>
      <c r="M6" s="275"/>
    </row>
    <row r="7" spans="1:15" s="22" customFormat="1" ht="49.5" customHeight="1">
      <c r="A7" s="20"/>
      <c r="B7" s="20"/>
      <c r="C7" s="32"/>
      <c r="D7" s="33"/>
      <c r="E7" s="33"/>
      <c r="F7" s="35"/>
      <c r="G7" s="35"/>
      <c r="H7" s="35"/>
      <c r="I7" s="153"/>
      <c r="J7" s="153"/>
      <c r="K7" s="275" t="s">
        <v>360</v>
      </c>
      <c r="L7" s="275"/>
      <c r="M7" s="275"/>
    </row>
    <row r="8" spans="1:15" s="22" customFormat="1" ht="49.5" customHeight="1">
      <c r="A8" s="20"/>
      <c r="B8" s="20"/>
      <c r="C8" s="32"/>
      <c r="D8" s="33"/>
      <c r="E8" s="33"/>
      <c r="F8" s="35"/>
      <c r="G8" s="35"/>
      <c r="H8" s="35"/>
      <c r="I8" s="153"/>
      <c r="J8" s="153"/>
      <c r="K8" s="275" t="s">
        <v>355</v>
      </c>
      <c r="L8" s="275"/>
      <c r="M8" s="275"/>
    </row>
    <row r="9" spans="1:15" s="22" customFormat="1" ht="49.5" customHeight="1">
      <c r="A9" s="20"/>
      <c r="B9" s="20"/>
      <c r="C9" s="32"/>
      <c r="D9" s="33"/>
      <c r="E9" s="33"/>
      <c r="F9" s="35"/>
      <c r="G9" s="35"/>
      <c r="H9" s="35"/>
      <c r="I9" s="153"/>
      <c r="J9" s="153"/>
      <c r="K9" s="275" t="s">
        <v>377</v>
      </c>
      <c r="L9" s="275"/>
      <c r="M9" s="275"/>
    </row>
    <row r="10" spans="1:15" s="22" customFormat="1" ht="49.5" customHeight="1">
      <c r="A10" s="20"/>
      <c r="B10" s="20"/>
      <c r="C10" s="32"/>
      <c r="D10" s="33"/>
      <c r="E10" s="33"/>
      <c r="F10" s="35"/>
      <c r="G10" s="35"/>
      <c r="H10" s="35"/>
      <c r="I10" s="153"/>
      <c r="J10" s="153"/>
      <c r="K10" s="153"/>
      <c r="L10" s="153"/>
      <c r="M10" s="153"/>
    </row>
    <row r="11" spans="1:15" s="22" customFormat="1" ht="66" customHeight="1">
      <c r="A11" s="20"/>
      <c r="B11" s="20"/>
      <c r="C11" s="464" t="s">
        <v>370</v>
      </c>
      <c r="D11" s="424"/>
      <c r="E11" s="424"/>
      <c r="F11" s="424"/>
      <c r="G11" s="424"/>
      <c r="H11" s="424"/>
      <c r="I11" s="424"/>
      <c r="J11" s="424"/>
      <c r="K11" s="424"/>
      <c r="L11" s="424"/>
      <c r="M11" s="424"/>
    </row>
    <row r="12" spans="1:15" s="22" customFormat="1" ht="90.75" customHeight="1">
      <c r="A12" s="20"/>
      <c r="B12" s="20"/>
      <c r="C12" s="422" t="s">
        <v>322</v>
      </c>
      <c r="D12" s="422"/>
      <c r="E12" s="422"/>
      <c r="F12" s="422"/>
      <c r="G12" s="422"/>
      <c r="H12" s="422"/>
      <c r="I12" s="422"/>
      <c r="J12" s="422"/>
      <c r="K12" s="422"/>
      <c r="L12" s="422"/>
      <c r="M12" s="422"/>
    </row>
    <row r="13" spans="1:15" s="22" customFormat="1" ht="55.5" customHeight="1">
      <c r="A13" s="20"/>
      <c r="B13" s="20"/>
      <c r="C13" s="423" t="s">
        <v>296</v>
      </c>
      <c r="D13" s="423"/>
      <c r="E13" s="423"/>
      <c r="F13" s="423"/>
      <c r="G13" s="423"/>
      <c r="H13" s="423"/>
      <c r="I13" s="423"/>
      <c r="J13" s="423"/>
      <c r="K13" s="423"/>
      <c r="L13" s="423"/>
      <c r="M13" s="423"/>
    </row>
    <row r="14" spans="1:15" s="22" customFormat="1" ht="69" customHeight="1">
      <c r="A14" s="418" t="s">
        <v>174</v>
      </c>
      <c r="B14" s="418" t="s">
        <v>175</v>
      </c>
      <c r="C14" s="421" t="s">
        <v>16</v>
      </c>
      <c r="D14" s="415" t="s">
        <v>205</v>
      </c>
      <c r="E14" s="415" t="s">
        <v>295</v>
      </c>
      <c r="F14" s="415" t="s">
        <v>273</v>
      </c>
      <c r="G14" s="415"/>
      <c r="H14" s="415"/>
      <c r="I14" s="415"/>
      <c r="J14" s="415"/>
      <c r="K14" s="415"/>
      <c r="L14" s="415"/>
      <c r="M14" s="415"/>
    </row>
    <row r="15" spans="1:15" s="22" customFormat="1" ht="69" customHeight="1">
      <c r="A15" s="419"/>
      <c r="B15" s="419"/>
      <c r="C15" s="421"/>
      <c r="D15" s="415"/>
      <c r="E15" s="415"/>
      <c r="F15" s="415" t="s">
        <v>275</v>
      </c>
      <c r="G15" s="415" t="s">
        <v>270</v>
      </c>
      <c r="H15" s="415"/>
      <c r="I15" s="415"/>
      <c r="J15" s="415"/>
      <c r="K15" s="415"/>
      <c r="L15" s="415"/>
      <c r="M15" s="415" t="s">
        <v>276</v>
      </c>
    </row>
    <row r="16" spans="1:15" s="22" customFormat="1" ht="36" customHeight="1">
      <c r="A16" s="419"/>
      <c r="B16" s="419"/>
      <c r="C16" s="421"/>
      <c r="D16" s="415"/>
      <c r="E16" s="415"/>
      <c r="F16" s="415"/>
      <c r="G16" s="415" t="s">
        <v>267</v>
      </c>
      <c r="H16" s="415" t="s">
        <v>274</v>
      </c>
      <c r="I16" s="415" t="s">
        <v>268</v>
      </c>
      <c r="J16" s="415" t="s">
        <v>269</v>
      </c>
      <c r="K16" s="415" t="s">
        <v>271</v>
      </c>
      <c r="L16" s="415" t="s">
        <v>272</v>
      </c>
      <c r="M16" s="415"/>
    </row>
    <row r="17" spans="1:13" s="22" customFormat="1" ht="36" customHeight="1">
      <c r="A17" s="419"/>
      <c r="B17" s="419"/>
      <c r="C17" s="421"/>
      <c r="D17" s="415"/>
      <c r="E17" s="415"/>
      <c r="F17" s="415"/>
      <c r="G17" s="415"/>
      <c r="H17" s="415"/>
      <c r="I17" s="416"/>
      <c r="J17" s="415"/>
      <c r="K17" s="415"/>
      <c r="L17" s="415"/>
      <c r="M17" s="415"/>
    </row>
    <row r="18" spans="1:13" s="22" customFormat="1" ht="321.75" customHeight="1">
      <c r="A18" s="419"/>
      <c r="B18" s="419"/>
      <c r="C18" s="421"/>
      <c r="D18" s="415"/>
      <c r="E18" s="415"/>
      <c r="F18" s="415"/>
      <c r="G18" s="415"/>
      <c r="H18" s="415"/>
      <c r="I18" s="416"/>
      <c r="J18" s="415"/>
      <c r="K18" s="415"/>
      <c r="L18" s="415"/>
      <c r="M18" s="415"/>
    </row>
    <row r="19" spans="1:13" s="22" customFormat="1" ht="48" customHeight="1">
      <c r="A19" s="420"/>
      <c r="B19" s="420"/>
      <c r="C19" s="421"/>
      <c r="D19" s="415"/>
      <c r="E19" s="23" t="s">
        <v>23</v>
      </c>
      <c r="F19" s="23" t="s">
        <v>23</v>
      </c>
      <c r="G19" s="23" t="s">
        <v>23</v>
      </c>
      <c r="H19" s="23" t="s">
        <v>23</v>
      </c>
      <c r="I19" s="23" t="s">
        <v>23</v>
      </c>
      <c r="J19" s="23" t="s">
        <v>23</v>
      </c>
      <c r="K19" s="119" t="s">
        <v>23</v>
      </c>
      <c r="L19" s="119" t="s">
        <v>23</v>
      </c>
      <c r="M19" s="119" t="s">
        <v>23</v>
      </c>
    </row>
    <row r="20" spans="1:13" s="22" customFormat="1" ht="39" customHeight="1">
      <c r="A20" s="23"/>
      <c r="B20" s="23"/>
      <c r="C20" s="79">
        <v>1</v>
      </c>
      <c r="D20" s="79">
        <v>2</v>
      </c>
      <c r="E20" s="79">
        <v>3</v>
      </c>
      <c r="F20" s="79">
        <v>4</v>
      </c>
      <c r="G20" s="79">
        <v>5</v>
      </c>
      <c r="H20" s="79">
        <v>6</v>
      </c>
      <c r="I20" s="79">
        <v>7</v>
      </c>
      <c r="J20" s="79">
        <v>8</v>
      </c>
      <c r="K20" s="119">
        <v>9</v>
      </c>
      <c r="L20" s="119">
        <v>10</v>
      </c>
      <c r="M20" s="119">
        <v>11</v>
      </c>
    </row>
    <row r="21" spans="1:13" s="22" customFormat="1" ht="139.5" customHeight="1">
      <c r="A21" s="23"/>
      <c r="B21" s="23"/>
      <c r="C21" s="414" t="s">
        <v>306</v>
      </c>
      <c r="D21" s="414"/>
      <c r="E21" s="215">
        <f>E22+E45</f>
        <v>1532416.8399999996</v>
      </c>
      <c r="F21" s="215">
        <v>0</v>
      </c>
      <c r="G21" s="215">
        <v>0</v>
      </c>
      <c r="H21" s="215">
        <v>0</v>
      </c>
      <c r="I21" s="215">
        <v>0</v>
      </c>
      <c r="J21" s="215">
        <f>J22+J45</f>
        <v>937535.45</v>
      </c>
      <c r="K21" s="216">
        <v>0</v>
      </c>
      <c r="L21" s="216">
        <v>0</v>
      </c>
      <c r="M21" s="216">
        <f>M22+M45</f>
        <v>594881.39</v>
      </c>
    </row>
    <row r="22" spans="1:13" s="22" customFormat="1" ht="94.5" customHeight="1">
      <c r="A22" s="23"/>
      <c r="B22" s="23"/>
      <c r="C22" s="413" t="s">
        <v>304</v>
      </c>
      <c r="D22" s="413"/>
      <c r="E22" s="215">
        <v>271007.45</v>
      </c>
      <c r="F22" s="215">
        <v>0</v>
      </c>
      <c r="G22" s="215">
        <v>0</v>
      </c>
      <c r="H22" s="215">
        <v>0</v>
      </c>
      <c r="I22" s="215">
        <v>0</v>
      </c>
      <c r="J22" s="215">
        <v>171295</v>
      </c>
      <c r="K22" s="216">
        <v>0</v>
      </c>
      <c r="L22" s="216">
        <v>0</v>
      </c>
      <c r="M22" s="216">
        <v>99712.45</v>
      </c>
    </row>
    <row r="23" spans="1:13" s="22" customFormat="1" ht="103.5" customHeight="1">
      <c r="A23" s="20"/>
      <c r="B23" s="20"/>
      <c r="C23" s="217">
        <v>1</v>
      </c>
      <c r="D23" s="218" t="s">
        <v>308</v>
      </c>
      <c r="E23" s="216">
        <v>49043.82</v>
      </c>
      <c r="F23" s="216">
        <v>0</v>
      </c>
      <c r="G23" s="216">
        <v>0</v>
      </c>
      <c r="H23" s="216">
        <v>0</v>
      </c>
      <c r="I23" s="216">
        <v>0</v>
      </c>
      <c r="J23" s="216">
        <v>32911.75</v>
      </c>
      <c r="K23" s="216">
        <v>0</v>
      </c>
      <c r="L23" s="216">
        <v>0</v>
      </c>
      <c r="M23" s="216">
        <v>16132.07</v>
      </c>
    </row>
    <row r="24" spans="1:13" s="22" customFormat="1" ht="109.5" customHeight="1">
      <c r="A24" s="20"/>
      <c r="B24" s="20"/>
      <c r="C24" s="217"/>
      <c r="D24" s="218" t="s">
        <v>309</v>
      </c>
      <c r="E24" s="216">
        <v>44822.86</v>
      </c>
      <c r="F24" s="216">
        <v>0</v>
      </c>
      <c r="G24" s="216">
        <v>0</v>
      </c>
      <c r="H24" s="216">
        <v>0</v>
      </c>
      <c r="I24" s="216">
        <v>0</v>
      </c>
      <c r="J24" s="216">
        <v>26161.200000000001</v>
      </c>
      <c r="K24" s="216">
        <v>0</v>
      </c>
      <c r="L24" s="216">
        <v>0</v>
      </c>
      <c r="M24" s="216">
        <v>18661.66</v>
      </c>
    </row>
    <row r="25" spans="1:13" s="22" customFormat="1" ht="90.75" customHeight="1">
      <c r="A25" s="20"/>
      <c r="B25" s="20"/>
      <c r="C25" s="217"/>
      <c r="D25" s="218" t="s">
        <v>310</v>
      </c>
      <c r="E25" s="216">
        <v>70730.69</v>
      </c>
      <c r="F25" s="216">
        <v>0</v>
      </c>
      <c r="G25" s="216">
        <v>0</v>
      </c>
      <c r="H25" s="216">
        <v>0</v>
      </c>
      <c r="I25" s="216">
        <v>0</v>
      </c>
      <c r="J25" s="216">
        <v>50115</v>
      </c>
      <c r="K25" s="216">
        <v>0</v>
      </c>
      <c r="L25" s="216">
        <v>0</v>
      </c>
      <c r="M25" s="216">
        <v>20615.689999999999</v>
      </c>
    </row>
    <row r="26" spans="1:13" s="22" customFormat="1" ht="179.25" customHeight="1">
      <c r="A26" s="20"/>
      <c r="B26" s="20"/>
      <c r="C26" s="217" t="s">
        <v>161</v>
      </c>
      <c r="D26" s="218" t="s">
        <v>311</v>
      </c>
      <c r="E26" s="216">
        <v>44524.480000000003</v>
      </c>
      <c r="F26" s="216">
        <v>0</v>
      </c>
      <c r="G26" s="216">
        <v>0</v>
      </c>
      <c r="H26" s="216">
        <v>0</v>
      </c>
      <c r="I26" s="216">
        <v>0</v>
      </c>
      <c r="J26" s="216">
        <v>25987.05</v>
      </c>
      <c r="K26" s="216">
        <v>0</v>
      </c>
      <c r="L26" s="216">
        <v>0</v>
      </c>
      <c r="M26" s="216">
        <v>18537.43</v>
      </c>
    </row>
    <row r="27" spans="1:13" s="22" customFormat="1" ht="94.5" customHeight="1">
      <c r="A27" s="20"/>
      <c r="B27" s="20"/>
      <c r="C27" s="217" t="s">
        <v>162</v>
      </c>
      <c r="D27" s="218" t="s">
        <v>312</v>
      </c>
      <c r="E27" s="216">
        <v>61885.599999999999</v>
      </c>
      <c r="F27" s="216">
        <v>0</v>
      </c>
      <c r="G27" s="216">
        <v>0</v>
      </c>
      <c r="H27" s="216">
        <v>0</v>
      </c>
      <c r="I27" s="216">
        <v>0</v>
      </c>
      <c r="J27" s="216">
        <v>36120</v>
      </c>
      <c r="K27" s="216">
        <v>0</v>
      </c>
      <c r="L27" s="216">
        <v>0</v>
      </c>
      <c r="M27" s="216">
        <v>25765.599999999999</v>
      </c>
    </row>
    <row r="28" spans="1:13" s="22" customFormat="1" ht="92.25" customHeight="1">
      <c r="A28" s="20"/>
      <c r="B28" s="20"/>
      <c r="C28" s="413" t="s">
        <v>304</v>
      </c>
      <c r="D28" s="413"/>
      <c r="E28" s="219">
        <f>SUM(E23:E27)</f>
        <v>271007.45</v>
      </c>
      <c r="F28" s="219">
        <v>0</v>
      </c>
      <c r="G28" s="219">
        <v>0</v>
      </c>
      <c r="H28" s="219">
        <v>0</v>
      </c>
      <c r="I28" s="219">
        <v>0</v>
      </c>
      <c r="J28" s="219">
        <f>SUM(J23:J27)</f>
        <v>171295</v>
      </c>
      <c r="K28" s="219">
        <v>0</v>
      </c>
      <c r="L28" s="219">
        <v>0</v>
      </c>
      <c r="M28" s="219">
        <f>SUM(M23:M27)</f>
        <v>99712.450000000012</v>
      </c>
    </row>
    <row r="29" spans="1:13" s="22" customFormat="1" ht="77.25" customHeight="1">
      <c r="A29" s="20"/>
      <c r="B29" s="20"/>
      <c r="C29" s="413" t="s">
        <v>345</v>
      </c>
      <c r="D29" s="413"/>
      <c r="E29" s="219"/>
      <c r="F29" s="219"/>
      <c r="G29" s="219"/>
      <c r="H29" s="219"/>
      <c r="I29" s="219"/>
      <c r="J29" s="219"/>
      <c r="K29" s="219"/>
      <c r="L29" s="219"/>
      <c r="M29" s="219"/>
    </row>
    <row r="30" spans="1:13" s="22" customFormat="1" ht="77.25" customHeight="1">
      <c r="A30" s="20"/>
      <c r="B30" s="20"/>
      <c r="C30" s="220"/>
      <c r="D30" s="216" t="s">
        <v>327</v>
      </c>
      <c r="E30" s="219">
        <f>J30+M30</f>
        <v>71610.48</v>
      </c>
      <c r="F30" s="219">
        <v>0</v>
      </c>
      <c r="G30" s="219">
        <v>0</v>
      </c>
      <c r="H30" s="219">
        <v>0</v>
      </c>
      <c r="I30" s="219">
        <v>0</v>
      </c>
      <c r="J30" s="219">
        <v>41796</v>
      </c>
      <c r="K30" s="219">
        <v>0</v>
      </c>
      <c r="L30" s="219">
        <v>0</v>
      </c>
      <c r="M30" s="216">
        <v>29814.48</v>
      </c>
    </row>
    <row r="31" spans="1:13" s="22" customFormat="1" ht="77.25" customHeight="1">
      <c r="A31" s="20"/>
      <c r="B31" s="20"/>
      <c r="C31" s="220"/>
      <c r="D31" s="216" t="s">
        <v>328</v>
      </c>
      <c r="E31" s="219">
        <f t="shared" ref="E31:E44" si="0">J31+M31</f>
        <v>71610.48</v>
      </c>
      <c r="F31" s="219">
        <v>0</v>
      </c>
      <c r="G31" s="219">
        <v>0</v>
      </c>
      <c r="H31" s="219">
        <v>0</v>
      </c>
      <c r="I31" s="219">
        <v>0</v>
      </c>
      <c r="J31" s="219">
        <v>41796</v>
      </c>
      <c r="K31" s="216">
        <v>0</v>
      </c>
      <c r="L31" s="216">
        <v>0</v>
      </c>
      <c r="M31" s="216">
        <v>29814.48</v>
      </c>
    </row>
    <row r="32" spans="1:13" s="22" customFormat="1" ht="77.25" customHeight="1">
      <c r="A32" s="20"/>
      <c r="B32" s="20"/>
      <c r="C32" s="220"/>
      <c r="D32" s="216" t="s">
        <v>329</v>
      </c>
      <c r="E32" s="219">
        <f t="shared" si="0"/>
        <v>55265.279999999999</v>
      </c>
      <c r="F32" s="219">
        <v>0</v>
      </c>
      <c r="G32" s="219">
        <v>0</v>
      </c>
      <c r="H32" s="219">
        <v>0</v>
      </c>
      <c r="I32" s="219">
        <v>0</v>
      </c>
      <c r="J32" s="219">
        <v>32256</v>
      </c>
      <c r="K32" s="216">
        <v>0</v>
      </c>
      <c r="L32" s="216">
        <v>0</v>
      </c>
      <c r="M32" s="216">
        <v>23009.279999999999</v>
      </c>
    </row>
    <row r="33" spans="1:778" s="22" customFormat="1" ht="77.25" customHeight="1">
      <c r="A33" s="20"/>
      <c r="B33" s="20"/>
      <c r="C33" s="220"/>
      <c r="D33" s="216" t="s">
        <v>330</v>
      </c>
      <c r="E33" s="219">
        <f t="shared" si="0"/>
        <v>255917.01</v>
      </c>
      <c r="F33" s="219">
        <v>0</v>
      </c>
      <c r="G33" s="219">
        <v>0</v>
      </c>
      <c r="H33" s="219">
        <v>0</v>
      </c>
      <c r="I33" s="219">
        <v>0</v>
      </c>
      <c r="J33" s="219">
        <v>161279.25</v>
      </c>
      <c r="K33" s="216">
        <v>0</v>
      </c>
      <c r="L33" s="216">
        <v>0</v>
      </c>
      <c r="M33" s="216">
        <v>94637.759999999995</v>
      </c>
      <c r="N33" s="223"/>
      <c r="O33" s="223"/>
      <c r="P33" s="223"/>
    </row>
    <row r="34" spans="1:778" s="22" customFormat="1" ht="77.25" customHeight="1">
      <c r="A34" s="20"/>
      <c r="B34" s="20"/>
      <c r="C34" s="220"/>
      <c r="D34" s="216" t="s">
        <v>331</v>
      </c>
      <c r="E34" s="219">
        <f t="shared" si="0"/>
        <v>94641.959999999992</v>
      </c>
      <c r="F34" s="219">
        <v>0</v>
      </c>
      <c r="G34" s="219">
        <v>0</v>
      </c>
      <c r="H34" s="219">
        <v>0</v>
      </c>
      <c r="I34" s="219">
        <v>0</v>
      </c>
      <c r="J34" s="219">
        <v>61656</v>
      </c>
      <c r="K34" s="216">
        <v>0</v>
      </c>
      <c r="L34" s="216">
        <v>0</v>
      </c>
      <c r="M34" s="216">
        <v>32985.96</v>
      </c>
      <c r="N34" s="223"/>
      <c r="O34" s="223"/>
      <c r="P34" s="223"/>
      <c r="FC34" s="223"/>
      <c r="FD34" s="223"/>
      <c r="FE34" s="223"/>
      <c r="FF34" s="223"/>
      <c r="FG34" s="223"/>
      <c r="FH34" s="223"/>
      <c r="FI34" s="223"/>
      <c r="FJ34" s="223"/>
      <c r="FK34" s="223"/>
      <c r="FL34" s="223"/>
      <c r="FM34" s="223"/>
      <c r="FN34" s="223"/>
      <c r="FO34" s="223"/>
      <c r="FP34" s="223"/>
      <c r="FQ34" s="223"/>
      <c r="FR34" s="223"/>
      <c r="FS34" s="223"/>
      <c r="FT34" s="223"/>
      <c r="FU34" s="223"/>
      <c r="FV34" s="223"/>
      <c r="FW34" s="223"/>
      <c r="FX34" s="223"/>
      <c r="FY34" s="223"/>
      <c r="FZ34" s="223"/>
      <c r="GA34" s="223"/>
      <c r="GB34" s="223"/>
      <c r="GC34" s="223"/>
      <c r="GD34" s="223"/>
      <c r="GE34" s="223"/>
      <c r="GF34" s="223"/>
      <c r="GG34" s="223"/>
      <c r="GH34" s="223"/>
      <c r="GI34" s="223"/>
      <c r="GJ34" s="223"/>
      <c r="GK34" s="223"/>
      <c r="GL34" s="223"/>
      <c r="GM34" s="223"/>
      <c r="GN34" s="223"/>
      <c r="GO34" s="223"/>
      <c r="GP34" s="223"/>
      <c r="GQ34" s="223"/>
      <c r="GR34" s="223"/>
      <c r="GS34" s="223"/>
      <c r="GT34" s="223"/>
      <c r="GU34" s="223"/>
      <c r="GV34" s="223"/>
      <c r="GW34" s="223"/>
      <c r="GX34" s="223"/>
      <c r="GY34" s="223"/>
      <c r="GZ34" s="223"/>
      <c r="HA34" s="223"/>
      <c r="HB34" s="223"/>
      <c r="HC34" s="223"/>
      <c r="HD34" s="223"/>
      <c r="HE34" s="223"/>
      <c r="HF34" s="223"/>
      <c r="HG34" s="223"/>
      <c r="HH34" s="223"/>
      <c r="HI34" s="223"/>
      <c r="HJ34" s="223"/>
      <c r="HK34" s="223"/>
      <c r="HL34" s="223"/>
      <c r="HM34" s="223"/>
      <c r="HN34" s="223"/>
      <c r="HO34" s="223"/>
      <c r="HP34" s="223"/>
      <c r="HQ34" s="223"/>
      <c r="HR34" s="223"/>
      <c r="HS34" s="223"/>
      <c r="HT34" s="223"/>
      <c r="HU34" s="223"/>
      <c r="HV34" s="223"/>
      <c r="HW34" s="223"/>
      <c r="HX34" s="223"/>
      <c r="HY34" s="223"/>
      <c r="HZ34" s="223"/>
      <c r="IA34" s="223"/>
      <c r="IB34" s="223"/>
      <c r="IC34" s="223"/>
      <c r="ID34" s="223"/>
      <c r="IE34" s="223"/>
      <c r="IF34" s="223"/>
      <c r="IG34" s="223"/>
      <c r="IH34" s="223"/>
      <c r="II34" s="223"/>
      <c r="IJ34" s="223"/>
      <c r="IK34" s="223"/>
      <c r="IL34" s="223"/>
      <c r="IM34" s="223"/>
      <c r="IN34" s="223"/>
      <c r="IO34" s="223"/>
      <c r="IP34" s="223"/>
      <c r="IQ34" s="223"/>
      <c r="IR34" s="223"/>
      <c r="IS34" s="223"/>
      <c r="IT34" s="223"/>
      <c r="IU34" s="223"/>
      <c r="IV34" s="223"/>
      <c r="IW34" s="223"/>
      <c r="IX34" s="223"/>
      <c r="IY34" s="223"/>
      <c r="IZ34" s="223"/>
      <c r="JA34" s="223"/>
      <c r="JB34" s="223"/>
      <c r="JC34" s="223"/>
      <c r="JD34" s="223"/>
      <c r="JE34" s="223"/>
      <c r="JF34" s="223"/>
      <c r="JG34" s="223"/>
      <c r="JH34" s="223"/>
      <c r="JI34" s="223"/>
      <c r="JJ34" s="223"/>
      <c r="JK34" s="223"/>
      <c r="JL34" s="223"/>
      <c r="JM34" s="223"/>
      <c r="JN34" s="223"/>
      <c r="JO34" s="223"/>
      <c r="JP34" s="223"/>
      <c r="JQ34" s="223"/>
      <c r="JR34" s="223"/>
      <c r="JS34" s="223"/>
      <c r="JT34" s="223"/>
      <c r="JU34" s="223"/>
      <c r="JV34" s="223"/>
      <c r="JW34" s="223"/>
      <c r="JX34" s="223"/>
      <c r="JY34" s="223"/>
      <c r="JZ34" s="223"/>
      <c r="KA34" s="223"/>
      <c r="KB34" s="223"/>
      <c r="KC34" s="223"/>
      <c r="KD34" s="223"/>
      <c r="KE34" s="223"/>
      <c r="KF34" s="223"/>
      <c r="KG34" s="223"/>
      <c r="KH34" s="223"/>
      <c r="KI34" s="223"/>
      <c r="KJ34" s="223"/>
      <c r="KK34" s="223"/>
      <c r="KL34" s="223"/>
      <c r="KM34" s="223"/>
      <c r="KN34" s="223"/>
      <c r="KO34" s="223"/>
      <c r="KP34" s="223"/>
      <c r="KQ34" s="223"/>
      <c r="KR34" s="223"/>
      <c r="KS34" s="223"/>
      <c r="KT34" s="223"/>
      <c r="KU34" s="223"/>
      <c r="KV34" s="223"/>
      <c r="KW34" s="223"/>
      <c r="KX34" s="223"/>
      <c r="KY34" s="223"/>
      <c r="KZ34" s="223"/>
      <c r="LA34" s="223"/>
      <c r="LB34" s="223"/>
      <c r="LC34" s="223"/>
      <c r="LD34" s="223"/>
      <c r="LE34" s="223"/>
      <c r="LF34" s="223"/>
      <c r="LG34" s="223"/>
      <c r="LH34" s="223"/>
      <c r="LI34" s="223"/>
      <c r="LJ34" s="223"/>
      <c r="LK34" s="223"/>
      <c r="LL34" s="223"/>
      <c r="LM34" s="223"/>
      <c r="LN34" s="223"/>
      <c r="LO34" s="223"/>
      <c r="LP34" s="223"/>
      <c r="LQ34" s="223"/>
      <c r="LR34" s="223"/>
      <c r="LS34" s="223"/>
      <c r="LT34" s="223"/>
      <c r="LU34" s="223"/>
      <c r="LV34" s="223"/>
      <c r="LW34" s="223"/>
      <c r="LX34" s="223"/>
      <c r="LY34" s="223"/>
      <c r="LZ34" s="223"/>
      <c r="MA34" s="223"/>
      <c r="MB34" s="223"/>
      <c r="MC34" s="223"/>
      <c r="MD34" s="223"/>
      <c r="ME34" s="223"/>
      <c r="MF34" s="223"/>
      <c r="MG34" s="223"/>
      <c r="MH34" s="223"/>
      <c r="MI34" s="223"/>
      <c r="MJ34" s="223"/>
      <c r="MK34" s="223"/>
      <c r="ML34" s="223"/>
      <c r="MM34" s="223"/>
      <c r="MN34" s="223"/>
      <c r="MO34" s="223"/>
      <c r="MP34" s="223"/>
      <c r="MQ34" s="223"/>
      <c r="MR34" s="223"/>
      <c r="MS34" s="223"/>
      <c r="MT34" s="223"/>
      <c r="MU34" s="223"/>
      <c r="MV34" s="223"/>
      <c r="MW34" s="223"/>
      <c r="MX34" s="223"/>
      <c r="MY34" s="223"/>
      <c r="MZ34" s="223"/>
      <c r="NA34" s="223"/>
      <c r="NB34" s="223"/>
      <c r="NC34" s="223"/>
      <c r="ND34" s="223"/>
      <c r="NE34" s="223"/>
      <c r="NF34" s="223"/>
      <c r="NG34" s="223"/>
      <c r="NH34" s="223"/>
      <c r="NI34" s="223"/>
      <c r="NJ34" s="223"/>
      <c r="NK34" s="223"/>
      <c r="NL34" s="223"/>
      <c r="NM34" s="223"/>
      <c r="NN34" s="223"/>
      <c r="NO34" s="223"/>
      <c r="NP34" s="223"/>
      <c r="NQ34" s="223"/>
      <c r="NR34" s="223"/>
      <c r="NS34" s="223"/>
      <c r="NT34" s="223"/>
      <c r="NU34" s="223"/>
      <c r="NV34" s="223"/>
      <c r="NW34" s="223"/>
      <c r="NX34" s="223"/>
      <c r="NY34" s="223"/>
      <c r="NZ34" s="223"/>
      <c r="OA34" s="223"/>
      <c r="OB34" s="223"/>
      <c r="OC34" s="223"/>
      <c r="OD34" s="223"/>
      <c r="OE34" s="223"/>
      <c r="OF34" s="223"/>
      <c r="OG34" s="223"/>
      <c r="OH34" s="223"/>
      <c r="OI34" s="223"/>
      <c r="OJ34" s="223"/>
      <c r="OK34" s="223"/>
      <c r="OL34" s="223"/>
      <c r="OM34" s="223"/>
      <c r="ON34" s="223"/>
      <c r="OO34" s="223"/>
      <c r="OP34" s="223"/>
      <c r="OQ34" s="223"/>
      <c r="OR34" s="223"/>
      <c r="OS34" s="223"/>
      <c r="OT34" s="223"/>
      <c r="OU34" s="223"/>
      <c r="OV34" s="223"/>
      <c r="OW34" s="223"/>
      <c r="OX34" s="223"/>
      <c r="OY34" s="223"/>
      <c r="OZ34" s="223"/>
      <c r="PA34" s="223"/>
      <c r="PB34" s="223"/>
      <c r="PC34" s="223"/>
      <c r="PD34" s="223"/>
      <c r="PE34" s="223"/>
      <c r="PF34" s="223"/>
      <c r="PG34" s="223"/>
      <c r="PH34" s="223"/>
      <c r="PI34" s="223"/>
      <c r="PJ34" s="223"/>
      <c r="PK34" s="223"/>
      <c r="PL34" s="223"/>
      <c r="PM34" s="223"/>
      <c r="PN34" s="223"/>
      <c r="PO34" s="223"/>
      <c r="PP34" s="223"/>
      <c r="PQ34" s="223"/>
      <c r="PR34" s="223"/>
      <c r="PS34" s="223"/>
      <c r="PT34" s="223"/>
      <c r="PU34" s="223"/>
      <c r="PV34" s="223"/>
      <c r="PW34" s="223"/>
      <c r="PX34" s="223"/>
      <c r="PY34" s="223"/>
      <c r="PZ34" s="223"/>
      <c r="QA34" s="223"/>
      <c r="QB34" s="223"/>
      <c r="QC34" s="223"/>
      <c r="QD34" s="223"/>
      <c r="QE34" s="223"/>
      <c r="QF34" s="223"/>
      <c r="QG34" s="223"/>
      <c r="QH34" s="223"/>
      <c r="QI34" s="223"/>
      <c r="QJ34" s="223"/>
      <c r="QK34" s="223"/>
      <c r="QL34" s="223"/>
      <c r="QM34" s="223"/>
      <c r="QN34" s="223"/>
      <c r="QO34" s="223"/>
      <c r="QP34" s="223"/>
      <c r="QQ34" s="223"/>
      <c r="QR34" s="223"/>
      <c r="QS34" s="223"/>
      <c r="QT34" s="223"/>
      <c r="QU34" s="223"/>
      <c r="QV34" s="223"/>
      <c r="QW34" s="223"/>
      <c r="QX34" s="223"/>
      <c r="QY34" s="223"/>
      <c r="QZ34" s="223"/>
      <c r="RA34" s="223"/>
      <c r="RB34" s="223"/>
      <c r="RC34" s="223"/>
      <c r="RD34" s="223"/>
      <c r="RE34" s="223"/>
      <c r="RF34" s="223"/>
      <c r="RG34" s="223"/>
      <c r="RH34" s="223"/>
      <c r="RI34" s="223"/>
      <c r="RJ34" s="223"/>
      <c r="RK34" s="223"/>
      <c r="RL34" s="223"/>
      <c r="RM34" s="223"/>
      <c r="RN34" s="223"/>
      <c r="RO34" s="223"/>
      <c r="RP34" s="223"/>
      <c r="RQ34" s="223"/>
      <c r="RR34" s="223"/>
      <c r="RS34" s="223"/>
      <c r="RT34" s="223"/>
      <c r="RU34" s="223"/>
      <c r="RV34" s="223"/>
      <c r="RW34" s="223"/>
      <c r="RX34" s="223"/>
      <c r="RY34" s="223"/>
      <c r="RZ34" s="223"/>
      <c r="SA34" s="223"/>
      <c r="SB34" s="223"/>
      <c r="SC34" s="223"/>
      <c r="SD34" s="223"/>
      <c r="SE34" s="223"/>
      <c r="SF34" s="223"/>
      <c r="SG34" s="223"/>
      <c r="SH34" s="223"/>
      <c r="SI34" s="223"/>
      <c r="SJ34" s="223"/>
      <c r="SK34" s="223"/>
      <c r="SL34" s="223"/>
      <c r="SM34" s="223"/>
      <c r="SN34" s="223"/>
      <c r="SO34" s="223"/>
      <c r="SP34" s="223"/>
      <c r="SQ34" s="223"/>
      <c r="SR34" s="223"/>
      <c r="SS34" s="223"/>
      <c r="ST34" s="223"/>
      <c r="SU34" s="223"/>
      <c r="SV34" s="223"/>
      <c r="SW34" s="223"/>
      <c r="SX34" s="223"/>
      <c r="SY34" s="223"/>
      <c r="SZ34" s="223"/>
      <c r="TA34" s="223"/>
      <c r="TB34" s="223"/>
      <c r="TC34" s="223"/>
      <c r="TD34" s="223"/>
      <c r="TE34" s="223"/>
      <c r="TF34" s="223"/>
      <c r="TG34" s="223"/>
      <c r="TH34" s="223"/>
      <c r="TI34" s="223"/>
      <c r="TJ34" s="223"/>
      <c r="TK34" s="223"/>
      <c r="TL34" s="223"/>
      <c r="TM34" s="223"/>
      <c r="TN34" s="223"/>
      <c r="TO34" s="223"/>
      <c r="TP34" s="223"/>
      <c r="TQ34" s="223"/>
      <c r="TR34" s="223"/>
      <c r="TS34" s="223"/>
      <c r="TT34" s="223"/>
      <c r="TU34" s="223"/>
      <c r="TV34" s="223"/>
      <c r="TW34" s="223"/>
      <c r="TX34" s="223"/>
      <c r="TY34" s="223"/>
      <c r="TZ34" s="223"/>
      <c r="UA34" s="223"/>
      <c r="UB34" s="223"/>
      <c r="UC34" s="223"/>
      <c r="UD34" s="223"/>
      <c r="UE34" s="223"/>
      <c r="UF34" s="223"/>
      <c r="UG34" s="223"/>
      <c r="UH34" s="223"/>
      <c r="UI34" s="223"/>
      <c r="UJ34" s="223"/>
      <c r="UK34" s="223"/>
      <c r="UL34" s="223"/>
      <c r="UM34" s="223"/>
      <c r="UN34" s="223"/>
      <c r="UO34" s="223"/>
      <c r="UP34" s="223"/>
      <c r="UQ34" s="223"/>
      <c r="UR34" s="223"/>
      <c r="US34" s="223"/>
      <c r="UT34" s="223"/>
      <c r="UU34" s="223"/>
      <c r="UV34" s="223"/>
      <c r="UW34" s="223"/>
      <c r="UX34" s="223"/>
      <c r="UY34" s="223"/>
      <c r="UZ34" s="223"/>
      <c r="VA34" s="223"/>
      <c r="VB34" s="223"/>
      <c r="VC34" s="223"/>
      <c r="VD34" s="223"/>
      <c r="VE34" s="223"/>
      <c r="VF34" s="223"/>
      <c r="VG34" s="223"/>
      <c r="VH34" s="223"/>
      <c r="VI34" s="223"/>
      <c r="VJ34" s="223"/>
      <c r="VK34" s="223"/>
      <c r="VL34" s="223"/>
      <c r="VM34" s="223"/>
      <c r="VN34" s="223"/>
      <c r="VO34" s="223"/>
      <c r="VP34" s="223"/>
      <c r="VQ34" s="223"/>
      <c r="VR34" s="223"/>
      <c r="VS34" s="223"/>
      <c r="VT34" s="223"/>
      <c r="VU34" s="223"/>
      <c r="VV34" s="223"/>
      <c r="VW34" s="223"/>
      <c r="VX34" s="223"/>
      <c r="VY34" s="223"/>
      <c r="VZ34" s="223"/>
      <c r="WA34" s="223"/>
      <c r="WB34" s="223"/>
      <c r="WC34" s="223"/>
      <c r="WD34" s="223"/>
      <c r="WE34" s="223"/>
      <c r="WF34" s="223"/>
      <c r="WG34" s="223"/>
      <c r="WH34" s="223"/>
      <c r="WI34" s="223"/>
      <c r="WJ34" s="223"/>
      <c r="WK34" s="223"/>
      <c r="WL34" s="223"/>
      <c r="WM34" s="223"/>
      <c r="WN34" s="223"/>
      <c r="WO34" s="223"/>
      <c r="WP34" s="223"/>
      <c r="WQ34" s="223"/>
      <c r="WR34" s="223"/>
      <c r="WS34" s="223"/>
      <c r="WT34" s="223"/>
      <c r="WU34" s="223"/>
      <c r="WV34" s="223"/>
      <c r="WW34" s="223"/>
      <c r="WX34" s="223"/>
      <c r="WY34" s="223"/>
      <c r="WZ34" s="223"/>
      <c r="XA34" s="223"/>
      <c r="XB34" s="223"/>
      <c r="XC34" s="223"/>
      <c r="XD34" s="223"/>
      <c r="XE34" s="223"/>
      <c r="XF34" s="223"/>
      <c r="XG34" s="223"/>
      <c r="XH34" s="223"/>
      <c r="XI34" s="223"/>
      <c r="XJ34" s="223"/>
      <c r="XK34" s="223"/>
      <c r="XL34" s="223"/>
      <c r="XM34" s="223"/>
      <c r="XN34" s="223"/>
      <c r="XO34" s="223"/>
      <c r="XP34" s="223"/>
      <c r="XQ34" s="223"/>
      <c r="XR34" s="223"/>
      <c r="XS34" s="223"/>
      <c r="XT34" s="223"/>
      <c r="XU34" s="223"/>
      <c r="XV34" s="223"/>
      <c r="XW34" s="223"/>
      <c r="XX34" s="223"/>
      <c r="XY34" s="223"/>
      <c r="XZ34" s="223"/>
      <c r="YA34" s="223"/>
      <c r="YB34" s="223"/>
      <c r="YC34" s="223"/>
      <c r="YD34" s="223"/>
      <c r="YE34" s="223"/>
      <c r="YF34" s="223"/>
      <c r="YG34" s="223"/>
      <c r="YH34" s="223"/>
      <c r="YI34" s="223"/>
      <c r="YJ34" s="223"/>
      <c r="YK34" s="223"/>
      <c r="YL34" s="223"/>
      <c r="YM34" s="223"/>
      <c r="YN34" s="223"/>
      <c r="YO34" s="223"/>
      <c r="YP34" s="223"/>
      <c r="YQ34" s="223"/>
      <c r="YR34" s="223"/>
      <c r="YS34" s="223"/>
      <c r="YT34" s="223"/>
      <c r="YU34" s="223"/>
      <c r="YV34" s="223"/>
      <c r="YW34" s="223"/>
      <c r="YX34" s="223"/>
      <c r="YY34" s="223"/>
      <c r="YZ34" s="223"/>
      <c r="ZA34" s="223"/>
      <c r="ZB34" s="223"/>
      <c r="ZC34" s="223"/>
      <c r="ZD34" s="223"/>
      <c r="ZE34" s="223"/>
      <c r="ZF34" s="223"/>
      <c r="ZG34" s="223"/>
      <c r="ZH34" s="223"/>
      <c r="ZI34" s="223"/>
      <c r="ZJ34" s="223"/>
      <c r="ZK34" s="223"/>
      <c r="ZL34" s="223"/>
      <c r="ZM34" s="223"/>
      <c r="ZN34" s="223"/>
      <c r="ZO34" s="223"/>
      <c r="ZP34" s="223"/>
      <c r="ZQ34" s="223"/>
      <c r="ZR34" s="223"/>
      <c r="ZS34" s="223"/>
      <c r="ZT34" s="223"/>
      <c r="ZU34" s="223"/>
      <c r="ZV34" s="223"/>
      <c r="ZW34" s="223"/>
      <c r="ZX34" s="223"/>
      <c r="ZY34" s="223"/>
      <c r="ZZ34" s="223"/>
      <c r="AAA34" s="223"/>
      <c r="AAB34" s="223"/>
      <c r="AAC34" s="223"/>
      <c r="AAD34" s="223"/>
      <c r="AAE34" s="223"/>
      <c r="AAF34" s="223"/>
      <c r="AAG34" s="223"/>
      <c r="AAH34" s="223"/>
      <c r="AAI34" s="223"/>
      <c r="AAJ34" s="223"/>
      <c r="AAK34" s="223"/>
      <c r="AAL34" s="223"/>
      <c r="AAM34" s="223"/>
      <c r="AAN34" s="223"/>
      <c r="AAO34" s="223"/>
      <c r="AAP34" s="223"/>
      <c r="AAQ34" s="223"/>
      <c r="AAR34" s="223"/>
      <c r="AAS34" s="223"/>
      <c r="AAT34" s="223"/>
      <c r="AAU34" s="223"/>
      <c r="AAV34" s="223"/>
      <c r="AAW34" s="223"/>
      <c r="AAX34" s="223"/>
      <c r="AAY34" s="223"/>
      <c r="AAZ34" s="223"/>
      <c r="ABA34" s="223"/>
      <c r="ABB34" s="223"/>
      <c r="ABC34" s="223"/>
      <c r="ABD34" s="223"/>
      <c r="ABE34" s="223"/>
      <c r="ABF34" s="223"/>
      <c r="ABG34" s="223"/>
      <c r="ABH34" s="223"/>
      <c r="ABI34" s="223"/>
      <c r="ABJ34" s="223"/>
      <c r="ABK34" s="223"/>
      <c r="ABL34" s="223"/>
      <c r="ABM34" s="223"/>
      <c r="ABN34" s="223"/>
      <c r="ABO34" s="223"/>
      <c r="ABP34" s="223"/>
      <c r="ABQ34" s="223"/>
      <c r="ABR34" s="223"/>
      <c r="ABS34" s="223"/>
      <c r="ABT34" s="223"/>
      <c r="ABU34" s="223"/>
      <c r="ABV34" s="223"/>
      <c r="ABW34" s="223"/>
      <c r="ABX34" s="223"/>
      <c r="ABY34" s="223"/>
      <c r="ABZ34" s="223"/>
      <c r="ACA34" s="223"/>
      <c r="ACB34" s="223"/>
      <c r="ACC34" s="223"/>
      <c r="ACD34" s="223"/>
      <c r="ACE34" s="223"/>
      <c r="ACF34" s="223"/>
      <c r="ACG34" s="223"/>
      <c r="ACH34" s="223"/>
      <c r="ACI34" s="223"/>
      <c r="ACJ34" s="223"/>
      <c r="ACK34" s="223"/>
      <c r="ACL34" s="223"/>
      <c r="ACM34" s="223"/>
      <c r="ACN34" s="223"/>
      <c r="ACO34" s="223"/>
      <c r="ACP34" s="223"/>
      <c r="ACQ34" s="223"/>
      <c r="ACR34" s="223"/>
      <c r="ACS34" s="223"/>
      <c r="ACT34" s="223"/>
      <c r="ACU34" s="223"/>
      <c r="ACV34" s="223"/>
      <c r="ACW34" s="223"/>
      <c r="ACX34" s="223"/>
    </row>
    <row r="35" spans="1:778" s="214" customFormat="1" ht="77.25" customHeight="1">
      <c r="A35" s="151"/>
      <c r="B35" s="151"/>
      <c r="C35" s="221"/>
      <c r="D35" s="216" t="s">
        <v>332</v>
      </c>
      <c r="E35" s="219">
        <f t="shared" si="0"/>
        <v>95369.63</v>
      </c>
      <c r="F35" s="219">
        <v>0</v>
      </c>
      <c r="G35" s="219">
        <v>0</v>
      </c>
      <c r="H35" s="219">
        <v>0</v>
      </c>
      <c r="I35" s="219">
        <v>0</v>
      </c>
      <c r="J35" s="216">
        <v>55663</v>
      </c>
      <c r="K35" s="216">
        <v>0</v>
      </c>
      <c r="L35" s="216">
        <v>0</v>
      </c>
      <c r="M35" s="216">
        <v>39706.629999999997</v>
      </c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223"/>
      <c r="DR35" s="223"/>
      <c r="DS35" s="223"/>
      <c r="DT35" s="223"/>
      <c r="DU35" s="223"/>
      <c r="DV35" s="223"/>
      <c r="DW35" s="223"/>
      <c r="DX35" s="223"/>
      <c r="DY35" s="223"/>
      <c r="DZ35" s="223"/>
      <c r="EA35" s="223"/>
      <c r="EB35" s="223"/>
      <c r="EC35" s="223"/>
      <c r="ED35" s="223"/>
      <c r="EE35" s="223"/>
      <c r="EF35" s="223"/>
      <c r="EG35" s="223"/>
      <c r="EH35" s="223"/>
      <c r="EI35" s="223"/>
      <c r="EJ35" s="223"/>
      <c r="EK35" s="223"/>
      <c r="EL35" s="223"/>
      <c r="EM35" s="223"/>
      <c r="EN35" s="223"/>
      <c r="EO35" s="223"/>
      <c r="EP35" s="223"/>
      <c r="EQ35" s="223"/>
      <c r="ER35" s="223"/>
      <c r="ES35" s="223"/>
      <c r="ET35" s="223"/>
      <c r="EU35" s="223"/>
      <c r="EV35" s="223"/>
      <c r="EW35" s="223"/>
      <c r="EX35" s="223"/>
      <c r="EY35" s="223"/>
      <c r="EZ35" s="223"/>
      <c r="FA35" s="223"/>
      <c r="FB35" s="223"/>
      <c r="FC35" s="223"/>
      <c r="FD35" s="223"/>
      <c r="FE35" s="223"/>
      <c r="FF35" s="223"/>
      <c r="FG35" s="223"/>
      <c r="FH35" s="223"/>
      <c r="FI35" s="223"/>
      <c r="FJ35" s="223"/>
      <c r="FK35" s="223"/>
      <c r="FL35" s="223"/>
      <c r="FM35" s="223"/>
      <c r="FN35" s="223"/>
      <c r="FO35" s="223"/>
      <c r="FP35" s="223"/>
      <c r="FQ35" s="223"/>
      <c r="FR35" s="223"/>
      <c r="FS35" s="223"/>
      <c r="FT35" s="223"/>
      <c r="FU35" s="223"/>
      <c r="FV35" s="223"/>
      <c r="FW35" s="223"/>
      <c r="FX35" s="223"/>
      <c r="FY35" s="223"/>
      <c r="FZ35" s="223"/>
      <c r="GA35" s="223"/>
      <c r="GB35" s="223"/>
      <c r="GC35" s="223"/>
      <c r="GD35" s="223"/>
      <c r="GE35" s="223"/>
      <c r="GF35" s="223"/>
      <c r="GG35" s="223"/>
      <c r="GH35" s="223"/>
      <c r="GI35" s="223"/>
      <c r="GJ35" s="223"/>
      <c r="GK35" s="223"/>
      <c r="GL35" s="223"/>
      <c r="GM35" s="223"/>
      <c r="GN35" s="223"/>
      <c r="GO35" s="223"/>
      <c r="GP35" s="223"/>
      <c r="GQ35" s="223"/>
      <c r="GR35" s="223"/>
      <c r="GS35" s="223"/>
      <c r="GT35" s="223"/>
      <c r="GU35" s="223"/>
      <c r="GV35" s="223"/>
      <c r="GW35" s="223"/>
      <c r="GX35" s="223"/>
      <c r="GY35" s="223"/>
      <c r="GZ35" s="223"/>
      <c r="HA35" s="223"/>
      <c r="HB35" s="223"/>
      <c r="HC35" s="223"/>
      <c r="HD35" s="223"/>
      <c r="HE35" s="223"/>
      <c r="HF35" s="223"/>
      <c r="HG35" s="223"/>
      <c r="HH35" s="223"/>
      <c r="HI35" s="223"/>
      <c r="HJ35" s="223"/>
      <c r="HK35" s="223"/>
      <c r="HL35" s="223"/>
      <c r="HM35" s="223"/>
      <c r="HN35" s="223"/>
      <c r="HO35" s="223"/>
      <c r="HP35" s="223"/>
      <c r="HQ35" s="223"/>
      <c r="HR35" s="223"/>
      <c r="HS35" s="223"/>
      <c r="HT35" s="223"/>
      <c r="HU35" s="223"/>
      <c r="HV35" s="223"/>
      <c r="HW35" s="223"/>
      <c r="HX35" s="223"/>
      <c r="HY35" s="223"/>
      <c r="HZ35" s="223"/>
      <c r="IA35" s="223"/>
      <c r="IB35" s="223"/>
      <c r="IC35" s="223"/>
      <c r="ID35" s="223"/>
      <c r="IE35" s="223"/>
      <c r="IF35" s="223"/>
      <c r="IG35" s="223"/>
      <c r="IH35" s="223"/>
      <c r="II35" s="223"/>
      <c r="IJ35" s="223"/>
      <c r="IK35" s="223"/>
      <c r="IL35" s="223"/>
      <c r="IM35" s="223"/>
      <c r="IN35" s="223"/>
      <c r="IO35" s="223"/>
      <c r="IP35" s="223"/>
      <c r="IQ35" s="223"/>
      <c r="IR35" s="223"/>
      <c r="IS35" s="223"/>
      <c r="IT35" s="223"/>
      <c r="IU35" s="223"/>
      <c r="IV35" s="223"/>
      <c r="IW35" s="223"/>
      <c r="IX35" s="223"/>
      <c r="IY35" s="223"/>
      <c r="IZ35" s="223"/>
      <c r="JA35" s="223"/>
      <c r="JB35" s="223"/>
      <c r="JC35" s="223"/>
      <c r="JD35" s="223"/>
      <c r="JE35" s="223"/>
      <c r="JF35" s="223"/>
      <c r="JG35" s="223"/>
      <c r="JH35" s="223"/>
      <c r="JI35" s="223"/>
      <c r="JJ35" s="223"/>
      <c r="JK35" s="223"/>
      <c r="JL35" s="223"/>
      <c r="JM35" s="223"/>
      <c r="JN35" s="223"/>
      <c r="JO35" s="223"/>
      <c r="JP35" s="223"/>
      <c r="JQ35" s="223"/>
      <c r="JR35" s="223"/>
      <c r="JS35" s="223"/>
      <c r="JT35" s="223"/>
      <c r="JU35" s="223"/>
      <c r="JV35" s="223"/>
      <c r="JW35" s="223"/>
      <c r="JX35" s="223"/>
      <c r="JY35" s="223"/>
      <c r="JZ35" s="223"/>
      <c r="KA35" s="223"/>
      <c r="KB35" s="223"/>
      <c r="KC35" s="223"/>
      <c r="KD35" s="223"/>
      <c r="KE35" s="223"/>
      <c r="KF35" s="223"/>
      <c r="KG35" s="223"/>
      <c r="KH35" s="223"/>
      <c r="KI35" s="223"/>
      <c r="KJ35" s="223"/>
      <c r="KK35" s="223"/>
      <c r="KL35" s="223"/>
      <c r="KM35" s="223"/>
      <c r="KN35" s="223"/>
      <c r="KO35" s="223"/>
      <c r="KP35" s="223"/>
      <c r="KQ35" s="223"/>
      <c r="KR35" s="223"/>
      <c r="KS35" s="223"/>
      <c r="KT35" s="223"/>
      <c r="KU35" s="223"/>
      <c r="KV35" s="223"/>
      <c r="KW35" s="223"/>
      <c r="KX35" s="223"/>
      <c r="KY35" s="223"/>
      <c r="KZ35" s="223"/>
      <c r="LA35" s="223"/>
      <c r="LB35" s="223"/>
      <c r="LC35" s="223"/>
      <c r="LD35" s="223"/>
      <c r="LE35" s="223"/>
      <c r="LF35" s="223"/>
      <c r="LG35" s="223"/>
      <c r="LH35" s="223"/>
      <c r="LI35" s="223"/>
      <c r="LJ35" s="223"/>
      <c r="LK35" s="223"/>
      <c r="LL35" s="223"/>
      <c r="LM35" s="223"/>
      <c r="LN35" s="223"/>
      <c r="LO35" s="223"/>
      <c r="LP35" s="223"/>
      <c r="LQ35" s="223"/>
      <c r="LR35" s="223"/>
      <c r="LS35" s="223"/>
      <c r="LT35" s="223"/>
      <c r="LU35" s="223"/>
      <c r="LV35" s="223"/>
      <c r="LW35" s="223"/>
      <c r="LX35" s="223"/>
      <c r="LY35" s="223"/>
      <c r="LZ35" s="223"/>
      <c r="MA35" s="223"/>
      <c r="MB35" s="223"/>
      <c r="MC35" s="223"/>
      <c r="MD35" s="223"/>
      <c r="ME35" s="223"/>
      <c r="MF35" s="223"/>
      <c r="MG35" s="223"/>
      <c r="MH35" s="223"/>
      <c r="MI35" s="223"/>
      <c r="MJ35" s="223"/>
      <c r="MK35" s="223"/>
      <c r="ML35" s="223"/>
      <c r="MM35" s="223"/>
      <c r="MN35" s="223"/>
      <c r="MO35" s="223"/>
      <c r="MP35" s="223"/>
      <c r="MQ35" s="223"/>
      <c r="MR35" s="223"/>
      <c r="MS35" s="223"/>
      <c r="MT35" s="223"/>
      <c r="MU35" s="223"/>
      <c r="MV35" s="223"/>
      <c r="MW35" s="223"/>
      <c r="MX35" s="223"/>
      <c r="MY35" s="223"/>
      <c r="MZ35" s="223"/>
      <c r="NA35" s="223"/>
      <c r="NB35" s="223"/>
      <c r="NC35" s="223"/>
      <c r="ND35" s="223"/>
      <c r="NE35" s="223"/>
      <c r="NF35" s="223"/>
      <c r="NG35" s="223"/>
      <c r="NH35" s="223"/>
      <c r="NI35" s="223"/>
      <c r="NJ35" s="223"/>
      <c r="NK35" s="223"/>
      <c r="NL35" s="223"/>
      <c r="NM35" s="223"/>
      <c r="NN35" s="223"/>
      <c r="NO35" s="223"/>
      <c r="NP35" s="223"/>
      <c r="NQ35" s="223"/>
      <c r="NR35" s="223"/>
      <c r="NS35" s="223"/>
      <c r="NT35" s="223"/>
      <c r="NU35" s="223"/>
      <c r="NV35" s="223"/>
      <c r="NW35" s="223"/>
      <c r="NX35" s="223"/>
      <c r="NY35" s="223"/>
      <c r="NZ35" s="223"/>
      <c r="OA35" s="223"/>
      <c r="OB35" s="223"/>
      <c r="OC35" s="223"/>
      <c r="OD35" s="223"/>
      <c r="OE35" s="223"/>
      <c r="OF35" s="223"/>
      <c r="OG35" s="223"/>
      <c r="OH35" s="223"/>
      <c r="OI35" s="223"/>
      <c r="OJ35" s="223"/>
      <c r="OK35" s="223"/>
      <c r="OL35" s="223"/>
      <c r="OM35" s="223"/>
      <c r="ON35" s="223"/>
      <c r="OO35" s="223"/>
      <c r="OP35" s="223"/>
      <c r="OQ35" s="223"/>
      <c r="OR35" s="223"/>
      <c r="OS35" s="223"/>
      <c r="OT35" s="223"/>
      <c r="OU35" s="223"/>
      <c r="OV35" s="223"/>
      <c r="OW35" s="223"/>
      <c r="OX35" s="223"/>
      <c r="OY35" s="223"/>
      <c r="OZ35" s="223"/>
      <c r="PA35" s="223"/>
      <c r="PB35" s="223"/>
      <c r="PC35" s="223"/>
      <c r="PD35" s="223"/>
      <c r="PE35" s="223"/>
      <c r="PF35" s="223"/>
      <c r="PG35" s="223"/>
      <c r="PH35" s="223"/>
      <c r="PI35" s="223"/>
      <c r="PJ35" s="223"/>
      <c r="PK35" s="223"/>
      <c r="PL35" s="223"/>
      <c r="PM35" s="223"/>
      <c r="PN35" s="223"/>
      <c r="PO35" s="223"/>
      <c r="PP35" s="223"/>
      <c r="PQ35" s="223"/>
      <c r="PR35" s="223"/>
      <c r="PS35" s="223"/>
      <c r="PT35" s="223"/>
      <c r="PU35" s="223"/>
      <c r="PV35" s="223"/>
      <c r="PW35" s="223"/>
      <c r="PX35" s="223"/>
      <c r="PY35" s="223"/>
      <c r="PZ35" s="223"/>
      <c r="QA35" s="223"/>
      <c r="QB35" s="223"/>
      <c r="QC35" s="223"/>
      <c r="QD35" s="223"/>
      <c r="QE35" s="223"/>
      <c r="QF35" s="223"/>
      <c r="QG35" s="223"/>
      <c r="QH35" s="223"/>
      <c r="QI35" s="223"/>
      <c r="QJ35" s="223"/>
      <c r="QK35" s="223"/>
      <c r="QL35" s="223"/>
      <c r="QM35" s="223"/>
      <c r="QN35" s="223"/>
      <c r="QO35" s="223"/>
      <c r="QP35" s="223"/>
      <c r="QQ35" s="223"/>
      <c r="QR35" s="223"/>
      <c r="QS35" s="223"/>
      <c r="QT35" s="223"/>
      <c r="QU35" s="223"/>
      <c r="QV35" s="223"/>
      <c r="QW35" s="223"/>
      <c r="QX35" s="223"/>
      <c r="QY35" s="223"/>
      <c r="QZ35" s="223"/>
      <c r="RA35" s="223"/>
      <c r="RB35" s="223"/>
      <c r="RC35" s="223"/>
      <c r="RD35" s="223"/>
      <c r="RE35" s="223"/>
      <c r="RF35" s="223"/>
      <c r="RG35" s="223"/>
      <c r="RH35" s="223"/>
      <c r="RI35" s="223"/>
      <c r="RJ35" s="223"/>
      <c r="RK35" s="223"/>
      <c r="RL35" s="223"/>
      <c r="RM35" s="223"/>
      <c r="RN35" s="223"/>
      <c r="RO35" s="223"/>
      <c r="RP35" s="223"/>
      <c r="RQ35" s="223"/>
      <c r="RR35" s="223"/>
      <c r="RS35" s="223"/>
      <c r="RT35" s="223"/>
      <c r="RU35" s="223"/>
      <c r="RV35" s="223"/>
      <c r="RW35" s="223"/>
      <c r="RX35" s="223"/>
      <c r="RY35" s="223"/>
      <c r="RZ35" s="223"/>
      <c r="SA35" s="223"/>
      <c r="SB35" s="223"/>
      <c r="SC35" s="223"/>
      <c r="SD35" s="223"/>
      <c r="SE35" s="223"/>
      <c r="SF35" s="223"/>
      <c r="SG35" s="223"/>
      <c r="SH35" s="223"/>
      <c r="SI35" s="223"/>
      <c r="SJ35" s="223"/>
      <c r="SK35" s="223"/>
      <c r="SL35" s="223"/>
      <c r="SM35" s="223"/>
      <c r="SN35" s="223"/>
      <c r="SO35" s="223"/>
      <c r="SP35" s="223"/>
      <c r="SQ35" s="223"/>
      <c r="SR35" s="223"/>
      <c r="SS35" s="223"/>
      <c r="ST35" s="223"/>
      <c r="SU35" s="223"/>
      <c r="SV35" s="223"/>
      <c r="SW35" s="223"/>
      <c r="SX35" s="223"/>
      <c r="SY35" s="223"/>
      <c r="SZ35" s="223"/>
      <c r="TA35" s="223"/>
      <c r="TB35" s="223"/>
      <c r="TC35" s="223"/>
      <c r="TD35" s="223"/>
      <c r="TE35" s="223"/>
      <c r="TF35" s="223"/>
      <c r="TG35" s="223"/>
      <c r="TH35" s="223"/>
      <c r="TI35" s="223"/>
      <c r="TJ35" s="223"/>
      <c r="TK35" s="223"/>
      <c r="TL35" s="223"/>
      <c r="TM35" s="223"/>
      <c r="TN35" s="223"/>
      <c r="TO35" s="223"/>
      <c r="TP35" s="223"/>
      <c r="TQ35" s="223"/>
      <c r="TR35" s="223"/>
      <c r="TS35" s="223"/>
      <c r="TT35" s="223"/>
      <c r="TU35" s="223"/>
      <c r="TV35" s="223"/>
      <c r="TW35" s="223"/>
      <c r="TX35" s="223"/>
      <c r="TY35" s="223"/>
      <c r="TZ35" s="223"/>
      <c r="UA35" s="223"/>
      <c r="UB35" s="223"/>
      <c r="UC35" s="223"/>
      <c r="UD35" s="223"/>
      <c r="UE35" s="223"/>
      <c r="UF35" s="223"/>
      <c r="UG35" s="223"/>
      <c r="UH35" s="223"/>
      <c r="UI35" s="223"/>
      <c r="UJ35" s="223"/>
      <c r="UK35" s="223"/>
      <c r="UL35" s="223"/>
      <c r="UM35" s="223"/>
      <c r="UN35" s="223"/>
      <c r="UO35" s="223"/>
      <c r="UP35" s="223"/>
      <c r="UQ35" s="223"/>
      <c r="UR35" s="223"/>
      <c r="US35" s="223"/>
      <c r="UT35" s="223"/>
      <c r="UU35" s="223"/>
      <c r="UV35" s="223"/>
      <c r="UW35" s="223"/>
      <c r="UX35" s="223"/>
      <c r="UY35" s="223"/>
      <c r="UZ35" s="223"/>
      <c r="VA35" s="223"/>
      <c r="VB35" s="223"/>
      <c r="VC35" s="223"/>
      <c r="VD35" s="223"/>
      <c r="VE35" s="223"/>
      <c r="VF35" s="223"/>
      <c r="VG35" s="223"/>
      <c r="VH35" s="223"/>
      <c r="VI35" s="223"/>
      <c r="VJ35" s="223"/>
      <c r="VK35" s="223"/>
      <c r="VL35" s="223"/>
      <c r="VM35" s="223"/>
      <c r="VN35" s="223"/>
      <c r="VO35" s="223"/>
      <c r="VP35" s="223"/>
      <c r="VQ35" s="223"/>
      <c r="VR35" s="223"/>
      <c r="VS35" s="223"/>
      <c r="VT35" s="223"/>
      <c r="VU35" s="223"/>
      <c r="VV35" s="223"/>
      <c r="VW35" s="223"/>
      <c r="VX35" s="223"/>
      <c r="VY35" s="223"/>
      <c r="VZ35" s="223"/>
      <c r="WA35" s="223"/>
      <c r="WB35" s="223"/>
      <c r="WC35" s="223"/>
      <c r="WD35" s="223"/>
      <c r="WE35" s="223"/>
      <c r="WF35" s="223"/>
      <c r="WG35" s="223"/>
      <c r="WH35" s="223"/>
      <c r="WI35" s="223"/>
      <c r="WJ35" s="223"/>
      <c r="WK35" s="223"/>
      <c r="WL35" s="223"/>
      <c r="WM35" s="223"/>
      <c r="WN35" s="223"/>
      <c r="WO35" s="223"/>
      <c r="WP35" s="223"/>
      <c r="WQ35" s="223"/>
      <c r="WR35" s="223"/>
      <c r="WS35" s="223"/>
      <c r="WT35" s="223"/>
      <c r="WU35" s="223"/>
      <c r="WV35" s="223"/>
      <c r="WW35" s="223"/>
      <c r="WX35" s="223"/>
      <c r="WY35" s="223"/>
      <c r="WZ35" s="223"/>
      <c r="XA35" s="223"/>
      <c r="XB35" s="223"/>
      <c r="XC35" s="223"/>
      <c r="XD35" s="223"/>
      <c r="XE35" s="223"/>
      <c r="XF35" s="223"/>
      <c r="XG35" s="223"/>
      <c r="XH35" s="223"/>
      <c r="XI35" s="223"/>
      <c r="XJ35" s="223"/>
      <c r="XK35" s="223"/>
      <c r="XL35" s="223"/>
      <c r="XM35" s="223"/>
      <c r="XN35" s="223"/>
      <c r="XO35" s="223"/>
      <c r="XP35" s="223"/>
      <c r="XQ35" s="223"/>
      <c r="XR35" s="223"/>
      <c r="XS35" s="223"/>
      <c r="XT35" s="223"/>
      <c r="XU35" s="223"/>
      <c r="XV35" s="223"/>
      <c r="XW35" s="223"/>
      <c r="XX35" s="223"/>
      <c r="XY35" s="223"/>
      <c r="XZ35" s="223"/>
      <c r="YA35" s="223"/>
      <c r="YB35" s="223"/>
      <c r="YC35" s="223"/>
      <c r="YD35" s="223"/>
      <c r="YE35" s="223"/>
      <c r="YF35" s="223"/>
      <c r="YG35" s="223"/>
      <c r="YH35" s="223"/>
      <c r="YI35" s="223"/>
      <c r="YJ35" s="223"/>
      <c r="YK35" s="223"/>
      <c r="YL35" s="223"/>
      <c r="YM35" s="223"/>
      <c r="YN35" s="223"/>
      <c r="YO35" s="223"/>
      <c r="YP35" s="223"/>
      <c r="YQ35" s="223"/>
      <c r="YR35" s="223"/>
      <c r="YS35" s="223"/>
      <c r="YT35" s="223"/>
      <c r="YU35" s="223"/>
      <c r="YV35" s="223"/>
      <c r="YW35" s="223"/>
      <c r="YX35" s="223"/>
      <c r="YY35" s="223"/>
      <c r="YZ35" s="223"/>
      <c r="ZA35" s="223"/>
      <c r="ZB35" s="223"/>
      <c r="ZC35" s="223"/>
      <c r="ZD35" s="223"/>
      <c r="ZE35" s="223"/>
      <c r="ZF35" s="223"/>
      <c r="ZG35" s="223"/>
      <c r="ZH35" s="223"/>
      <c r="ZI35" s="223"/>
      <c r="ZJ35" s="223"/>
      <c r="ZK35" s="223"/>
      <c r="ZL35" s="223"/>
      <c r="ZM35" s="223"/>
      <c r="ZN35" s="223"/>
      <c r="ZO35" s="223"/>
      <c r="ZP35" s="223"/>
      <c r="ZQ35" s="223"/>
      <c r="ZR35" s="223"/>
      <c r="ZS35" s="223"/>
      <c r="ZT35" s="223"/>
      <c r="ZU35" s="223"/>
      <c r="ZV35" s="223"/>
      <c r="ZW35" s="223"/>
      <c r="ZX35" s="223"/>
      <c r="ZY35" s="223"/>
      <c r="ZZ35" s="223"/>
      <c r="AAA35" s="223"/>
      <c r="AAB35" s="223"/>
      <c r="AAC35" s="223"/>
      <c r="AAD35" s="223"/>
      <c r="AAE35" s="223"/>
      <c r="AAF35" s="223"/>
      <c r="AAG35" s="223"/>
      <c r="AAH35" s="223"/>
      <c r="AAI35" s="223"/>
      <c r="AAJ35" s="223"/>
      <c r="AAK35" s="223"/>
      <c r="AAL35" s="223"/>
      <c r="AAM35" s="223"/>
      <c r="AAN35" s="223"/>
      <c r="AAO35" s="223"/>
      <c r="AAP35" s="223"/>
      <c r="AAQ35" s="223"/>
      <c r="AAR35" s="223"/>
      <c r="AAS35" s="223"/>
      <c r="AAT35" s="223"/>
      <c r="AAU35" s="223"/>
      <c r="AAV35" s="223"/>
      <c r="AAW35" s="223"/>
      <c r="AAX35" s="223"/>
      <c r="AAY35" s="223"/>
      <c r="AAZ35" s="223"/>
      <c r="ABA35" s="223"/>
      <c r="ABB35" s="223"/>
      <c r="ABC35" s="223"/>
      <c r="ABD35" s="223"/>
      <c r="ABE35" s="223"/>
      <c r="ABF35" s="223"/>
      <c r="ABG35" s="223"/>
      <c r="ABH35" s="223"/>
      <c r="ABI35" s="223"/>
      <c r="ABJ35" s="223"/>
      <c r="ABK35" s="223"/>
      <c r="ABL35" s="223"/>
      <c r="ABM35" s="223"/>
      <c r="ABN35" s="223"/>
      <c r="ABO35" s="223"/>
      <c r="ABP35" s="223"/>
      <c r="ABQ35" s="223"/>
      <c r="ABR35" s="223"/>
      <c r="ABS35" s="223"/>
      <c r="ABT35" s="223"/>
      <c r="ABU35" s="223"/>
      <c r="ABV35" s="223"/>
      <c r="ABW35" s="223"/>
      <c r="ABX35" s="223"/>
      <c r="ABY35" s="223"/>
      <c r="ABZ35" s="223"/>
      <c r="ACA35" s="223"/>
      <c r="ACB35" s="223"/>
      <c r="ACC35" s="223"/>
      <c r="ACD35" s="223"/>
      <c r="ACE35" s="223"/>
      <c r="ACF35" s="223"/>
      <c r="ACG35" s="223"/>
      <c r="ACH35" s="223"/>
      <c r="ACI35" s="223"/>
      <c r="ACJ35" s="223"/>
      <c r="ACK35" s="223"/>
      <c r="ACL35" s="223"/>
      <c r="ACM35" s="223"/>
      <c r="ACN35" s="223"/>
      <c r="ACO35" s="223"/>
      <c r="ACP35" s="223"/>
      <c r="ACQ35" s="223"/>
      <c r="ACR35" s="223"/>
      <c r="ACS35" s="223"/>
      <c r="ACT35" s="223"/>
      <c r="ACU35" s="223"/>
      <c r="ACV35" s="223"/>
      <c r="ACW35" s="223"/>
      <c r="ACX35" s="223"/>
    </row>
    <row r="36" spans="1:778" s="214" customFormat="1" ht="77.25" customHeight="1">
      <c r="A36" s="151"/>
      <c r="B36" s="151"/>
      <c r="C36" s="221"/>
      <c r="D36" s="216" t="s">
        <v>333</v>
      </c>
      <c r="E36" s="219">
        <f t="shared" si="0"/>
        <v>96585.739999999991</v>
      </c>
      <c r="F36" s="219">
        <v>0</v>
      </c>
      <c r="G36" s="219">
        <v>0</v>
      </c>
      <c r="H36" s="219">
        <v>0</v>
      </c>
      <c r="I36" s="219">
        <v>0</v>
      </c>
      <c r="J36" s="216">
        <v>56373</v>
      </c>
      <c r="K36" s="216">
        <v>0</v>
      </c>
      <c r="L36" s="216">
        <v>0</v>
      </c>
      <c r="M36" s="216">
        <v>40212.74</v>
      </c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DP36" s="223"/>
      <c r="DQ36" s="223"/>
      <c r="DR36" s="223"/>
      <c r="DS36" s="223"/>
      <c r="DT36" s="223"/>
      <c r="DU36" s="223"/>
      <c r="DV36" s="223"/>
      <c r="DW36" s="223"/>
      <c r="DX36" s="223"/>
      <c r="DY36" s="223"/>
      <c r="DZ36" s="223"/>
      <c r="EA36" s="223"/>
      <c r="EB36" s="223"/>
      <c r="EC36" s="223"/>
      <c r="ED36" s="223"/>
      <c r="EE36" s="223"/>
      <c r="EF36" s="223"/>
      <c r="EG36" s="223"/>
      <c r="EH36" s="223"/>
      <c r="EI36" s="223"/>
      <c r="EJ36" s="223"/>
      <c r="EK36" s="223"/>
      <c r="EL36" s="223"/>
      <c r="EM36" s="223"/>
      <c r="EN36" s="223"/>
      <c r="EO36" s="223"/>
      <c r="EP36" s="223"/>
      <c r="EQ36" s="223"/>
      <c r="ER36" s="223"/>
      <c r="ES36" s="223"/>
      <c r="ET36" s="223"/>
      <c r="EU36" s="223"/>
      <c r="EV36" s="223"/>
      <c r="EW36" s="223"/>
      <c r="EX36" s="223"/>
      <c r="EY36" s="223"/>
      <c r="EZ36" s="223"/>
      <c r="FA36" s="223"/>
      <c r="FB36" s="223"/>
      <c r="FC36" s="223"/>
      <c r="FD36" s="223"/>
      <c r="FE36" s="223"/>
      <c r="FF36" s="223"/>
      <c r="FG36" s="223"/>
      <c r="FH36" s="223"/>
      <c r="FI36" s="223"/>
      <c r="FJ36" s="223"/>
      <c r="FK36" s="223"/>
      <c r="FL36" s="223"/>
      <c r="FM36" s="223"/>
      <c r="FN36" s="223"/>
      <c r="FO36" s="223"/>
      <c r="FP36" s="223"/>
      <c r="FQ36" s="223"/>
      <c r="FR36" s="223"/>
      <c r="FS36" s="223"/>
      <c r="FT36" s="223"/>
      <c r="FU36" s="223"/>
      <c r="FV36" s="223"/>
      <c r="FW36" s="223"/>
      <c r="FX36" s="223"/>
      <c r="FY36" s="223"/>
      <c r="FZ36" s="223"/>
      <c r="GA36" s="223"/>
      <c r="GB36" s="223"/>
      <c r="GC36" s="223"/>
      <c r="GD36" s="223"/>
      <c r="GE36" s="223"/>
      <c r="GF36" s="223"/>
      <c r="GG36" s="223"/>
      <c r="GH36" s="223"/>
      <c r="GI36" s="223"/>
      <c r="GJ36" s="223"/>
      <c r="GK36" s="223"/>
      <c r="GL36" s="223"/>
      <c r="GM36" s="223"/>
      <c r="GN36" s="223"/>
      <c r="GO36" s="223"/>
      <c r="GP36" s="223"/>
      <c r="GQ36" s="223"/>
      <c r="GR36" s="223"/>
      <c r="GS36" s="223"/>
      <c r="GT36" s="223"/>
      <c r="GU36" s="223"/>
      <c r="GV36" s="223"/>
      <c r="GW36" s="223"/>
      <c r="GX36" s="223"/>
      <c r="GY36" s="223"/>
      <c r="GZ36" s="223"/>
      <c r="HA36" s="223"/>
      <c r="HB36" s="223"/>
      <c r="HC36" s="223"/>
      <c r="HD36" s="223"/>
      <c r="HE36" s="223"/>
      <c r="HF36" s="223"/>
      <c r="HG36" s="223"/>
      <c r="HH36" s="223"/>
      <c r="HI36" s="223"/>
      <c r="HJ36" s="223"/>
      <c r="HK36" s="223"/>
      <c r="HL36" s="223"/>
      <c r="HM36" s="223"/>
      <c r="HN36" s="223"/>
      <c r="HO36" s="223"/>
      <c r="HP36" s="223"/>
      <c r="HQ36" s="223"/>
      <c r="HR36" s="223"/>
      <c r="HS36" s="223"/>
      <c r="HT36" s="223"/>
      <c r="HU36" s="223"/>
      <c r="HV36" s="223"/>
      <c r="HW36" s="223"/>
      <c r="HX36" s="223"/>
      <c r="HY36" s="223"/>
      <c r="HZ36" s="223"/>
      <c r="IA36" s="223"/>
      <c r="IB36" s="223"/>
      <c r="IC36" s="223"/>
      <c r="ID36" s="223"/>
      <c r="IE36" s="223"/>
      <c r="IF36" s="223"/>
      <c r="IG36" s="223"/>
      <c r="IH36" s="223"/>
      <c r="II36" s="223"/>
      <c r="IJ36" s="223"/>
      <c r="IK36" s="223"/>
      <c r="IL36" s="223"/>
      <c r="IM36" s="223"/>
      <c r="IN36" s="223"/>
      <c r="IO36" s="223"/>
      <c r="IP36" s="223"/>
      <c r="IQ36" s="223"/>
      <c r="IR36" s="223"/>
      <c r="IS36" s="223"/>
      <c r="IT36" s="223"/>
      <c r="IU36" s="223"/>
      <c r="IV36" s="223"/>
      <c r="IW36" s="223"/>
      <c r="IX36" s="223"/>
      <c r="IY36" s="223"/>
      <c r="IZ36" s="223"/>
      <c r="JA36" s="223"/>
      <c r="JB36" s="223"/>
      <c r="JC36" s="223"/>
      <c r="JD36" s="223"/>
      <c r="JE36" s="223"/>
      <c r="JF36" s="223"/>
      <c r="JG36" s="223"/>
      <c r="JH36" s="223"/>
      <c r="JI36" s="223"/>
      <c r="JJ36" s="223"/>
      <c r="JK36" s="223"/>
      <c r="JL36" s="223"/>
      <c r="JM36" s="223"/>
      <c r="JN36" s="223"/>
      <c r="JO36" s="223"/>
      <c r="JP36" s="223"/>
      <c r="JQ36" s="223"/>
      <c r="JR36" s="223"/>
      <c r="JS36" s="223"/>
      <c r="JT36" s="223"/>
      <c r="JU36" s="223"/>
      <c r="JV36" s="223"/>
      <c r="JW36" s="223"/>
      <c r="JX36" s="223"/>
      <c r="JY36" s="223"/>
      <c r="JZ36" s="223"/>
      <c r="KA36" s="223"/>
      <c r="KB36" s="223"/>
      <c r="KC36" s="223"/>
      <c r="KD36" s="223"/>
      <c r="KE36" s="223"/>
      <c r="KF36" s="223"/>
      <c r="KG36" s="223"/>
      <c r="KH36" s="223"/>
      <c r="KI36" s="223"/>
      <c r="KJ36" s="223"/>
      <c r="KK36" s="223"/>
      <c r="KL36" s="223"/>
      <c r="KM36" s="223"/>
      <c r="KN36" s="223"/>
      <c r="KO36" s="223"/>
      <c r="KP36" s="223"/>
      <c r="KQ36" s="223"/>
      <c r="KR36" s="223"/>
      <c r="KS36" s="223"/>
      <c r="KT36" s="223"/>
      <c r="KU36" s="223"/>
      <c r="KV36" s="223"/>
      <c r="KW36" s="223"/>
      <c r="KX36" s="223"/>
      <c r="KY36" s="223"/>
      <c r="KZ36" s="223"/>
      <c r="LA36" s="223"/>
      <c r="LB36" s="223"/>
      <c r="LC36" s="223"/>
      <c r="LD36" s="223"/>
      <c r="LE36" s="223"/>
      <c r="LF36" s="223"/>
      <c r="LG36" s="223"/>
      <c r="LH36" s="223"/>
      <c r="LI36" s="223"/>
      <c r="LJ36" s="223"/>
      <c r="LK36" s="223"/>
      <c r="LL36" s="223"/>
      <c r="LM36" s="223"/>
      <c r="LN36" s="223"/>
      <c r="LO36" s="223"/>
      <c r="LP36" s="223"/>
      <c r="LQ36" s="223"/>
      <c r="LR36" s="223"/>
      <c r="LS36" s="223"/>
      <c r="LT36" s="223"/>
      <c r="LU36" s="223"/>
      <c r="LV36" s="223"/>
      <c r="LW36" s="223"/>
      <c r="LX36" s="223"/>
      <c r="LY36" s="223"/>
      <c r="LZ36" s="223"/>
      <c r="MA36" s="223"/>
      <c r="MB36" s="223"/>
      <c r="MC36" s="223"/>
      <c r="MD36" s="223"/>
      <c r="ME36" s="223"/>
      <c r="MF36" s="223"/>
      <c r="MG36" s="223"/>
      <c r="MH36" s="223"/>
      <c r="MI36" s="223"/>
      <c r="MJ36" s="223"/>
      <c r="MK36" s="223"/>
      <c r="ML36" s="223"/>
      <c r="MM36" s="223"/>
      <c r="MN36" s="223"/>
      <c r="MO36" s="223"/>
      <c r="MP36" s="223"/>
      <c r="MQ36" s="223"/>
      <c r="MR36" s="223"/>
      <c r="MS36" s="223"/>
      <c r="MT36" s="223"/>
      <c r="MU36" s="223"/>
      <c r="MV36" s="223"/>
      <c r="MW36" s="223"/>
      <c r="MX36" s="223"/>
      <c r="MY36" s="223"/>
      <c r="MZ36" s="223"/>
      <c r="NA36" s="223"/>
      <c r="NB36" s="223"/>
      <c r="NC36" s="223"/>
      <c r="ND36" s="223"/>
      <c r="NE36" s="223"/>
      <c r="NF36" s="223"/>
      <c r="NG36" s="223"/>
      <c r="NH36" s="223"/>
      <c r="NI36" s="223"/>
      <c r="NJ36" s="223"/>
      <c r="NK36" s="223"/>
      <c r="NL36" s="223"/>
      <c r="NM36" s="223"/>
      <c r="NN36" s="223"/>
      <c r="NO36" s="223"/>
      <c r="NP36" s="223"/>
      <c r="NQ36" s="223"/>
      <c r="NR36" s="223"/>
      <c r="NS36" s="223"/>
      <c r="NT36" s="223"/>
      <c r="NU36" s="223"/>
      <c r="NV36" s="223"/>
      <c r="NW36" s="223"/>
      <c r="NX36" s="223"/>
      <c r="NY36" s="223"/>
      <c r="NZ36" s="223"/>
      <c r="OA36" s="223"/>
      <c r="OB36" s="223"/>
      <c r="OC36" s="223"/>
      <c r="OD36" s="223"/>
      <c r="OE36" s="223"/>
      <c r="OF36" s="223"/>
      <c r="OG36" s="223"/>
      <c r="OH36" s="223"/>
      <c r="OI36" s="223"/>
      <c r="OJ36" s="223"/>
      <c r="OK36" s="223"/>
      <c r="OL36" s="223"/>
      <c r="OM36" s="223"/>
      <c r="ON36" s="223"/>
      <c r="OO36" s="223"/>
      <c r="OP36" s="223"/>
      <c r="OQ36" s="223"/>
      <c r="OR36" s="223"/>
      <c r="OS36" s="223"/>
      <c r="OT36" s="223"/>
      <c r="OU36" s="223"/>
      <c r="OV36" s="223"/>
      <c r="OW36" s="223"/>
      <c r="OX36" s="223"/>
      <c r="OY36" s="223"/>
      <c r="OZ36" s="223"/>
      <c r="PA36" s="223"/>
      <c r="PB36" s="223"/>
      <c r="PC36" s="223"/>
      <c r="PD36" s="223"/>
      <c r="PE36" s="223"/>
      <c r="PF36" s="223"/>
      <c r="PG36" s="223"/>
      <c r="PH36" s="223"/>
      <c r="PI36" s="223"/>
      <c r="PJ36" s="223"/>
      <c r="PK36" s="223"/>
      <c r="PL36" s="223"/>
      <c r="PM36" s="223"/>
      <c r="PN36" s="223"/>
      <c r="PO36" s="223"/>
      <c r="PP36" s="223"/>
      <c r="PQ36" s="223"/>
      <c r="PR36" s="223"/>
      <c r="PS36" s="223"/>
      <c r="PT36" s="223"/>
      <c r="PU36" s="223"/>
      <c r="PV36" s="223"/>
      <c r="PW36" s="223"/>
      <c r="PX36" s="223"/>
      <c r="PY36" s="223"/>
      <c r="PZ36" s="223"/>
      <c r="QA36" s="223"/>
      <c r="QB36" s="223"/>
      <c r="QC36" s="223"/>
      <c r="QD36" s="223"/>
      <c r="QE36" s="223"/>
      <c r="QF36" s="223"/>
      <c r="QG36" s="223"/>
      <c r="QH36" s="223"/>
      <c r="QI36" s="223"/>
      <c r="QJ36" s="223"/>
      <c r="QK36" s="223"/>
      <c r="QL36" s="223"/>
      <c r="QM36" s="223"/>
      <c r="QN36" s="223"/>
      <c r="QO36" s="223"/>
      <c r="QP36" s="223"/>
      <c r="QQ36" s="223"/>
      <c r="QR36" s="223"/>
      <c r="QS36" s="223"/>
      <c r="QT36" s="223"/>
      <c r="QU36" s="223"/>
      <c r="QV36" s="223"/>
      <c r="QW36" s="223"/>
      <c r="QX36" s="223"/>
      <c r="QY36" s="223"/>
      <c r="QZ36" s="223"/>
      <c r="RA36" s="223"/>
      <c r="RB36" s="223"/>
      <c r="RC36" s="223"/>
      <c r="RD36" s="223"/>
      <c r="RE36" s="223"/>
      <c r="RF36" s="223"/>
      <c r="RG36" s="223"/>
      <c r="RH36" s="223"/>
      <c r="RI36" s="223"/>
      <c r="RJ36" s="223"/>
      <c r="RK36" s="223"/>
      <c r="RL36" s="223"/>
      <c r="RM36" s="223"/>
      <c r="RN36" s="223"/>
      <c r="RO36" s="223"/>
      <c r="RP36" s="223"/>
      <c r="RQ36" s="223"/>
      <c r="RR36" s="223"/>
      <c r="RS36" s="223"/>
      <c r="RT36" s="223"/>
      <c r="RU36" s="223"/>
      <c r="RV36" s="223"/>
      <c r="RW36" s="223"/>
      <c r="RX36" s="223"/>
      <c r="RY36" s="223"/>
      <c r="RZ36" s="223"/>
      <c r="SA36" s="223"/>
      <c r="SB36" s="223"/>
      <c r="SC36" s="223"/>
      <c r="SD36" s="223"/>
      <c r="SE36" s="223"/>
      <c r="SF36" s="223"/>
      <c r="SG36" s="223"/>
      <c r="SH36" s="223"/>
      <c r="SI36" s="223"/>
      <c r="SJ36" s="223"/>
      <c r="SK36" s="223"/>
      <c r="SL36" s="223"/>
      <c r="SM36" s="223"/>
      <c r="SN36" s="223"/>
      <c r="SO36" s="223"/>
      <c r="SP36" s="223"/>
      <c r="SQ36" s="223"/>
      <c r="SR36" s="223"/>
      <c r="SS36" s="223"/>
      <c r="ST36" s="223"/>
      <c r="SU36" s="223"/>
      <c r="SV36" s="223"/>
      <c r="SW36" s="223"/>
      <c r="SX36" s="223"/>
      <c r="SY36" s="223"/>
      <c r="SZ36" s="223"/>
      <c r="TA36" s="223"/>
      <c r="TB36" s="223"/>
      <c r="TC36" s="223"/>
      <c r="TD36" s="223"/>
      <c r="TE36" s="223"/>
      <c r="TF36" s="223"/>
      <c r="TG36" s="223"/>
      <c r="TH36" s="223"/>
      <c r="TI36" s="223"/>
      <c r="TJ36" s="223"/>
      <c r="TK36" s="223"/>
      <c r="TL36" s="223"/>
      <c r="TM36" s="223"/>
      <c r="TN36" s="223"/>
      <c r="TO36" s="223"/>
      <c r="TP36" s="223"/>
      <c r="TQ36" s="223"/>
      <c r="TR36" s="223"/>
      <c r="TS36" s="223"/>
      <c r="TT36" s="223"/>
      <c r="TU36" s="223"/>
      <c r="TV36" s="223"/>
      <c r="TW36" s="223"/>
      <c r="TX36" s="223"/>
      <c r="TY36" s="223"/>
      <c r="TZ36" s="223"/>
      <c r="UA36" s="223"/>
      <c r="UB36" s="223"/>
      <c r="UC36" s="223"/>
      <c r="UD36" s="223"/>
      <c r="UE36" s="223"/>
      <c r="UF36" s="223"/>
      <c r="UG36" s="223"/>
      <c r="UH36" s="223"/>
      <c r="UI36" s="223"/>
      <c r="UJ36" s="223"/>
      <c r="UK36" s="223"/>
      <c r="UL36" s="223"/>
      <c r="UM36" s="223"/>
      <c r="UN36" s="223"/>
      <c r="UO36" s="223"/>
      <c r="UP36" s="223"/>
      <c r="UQ36" s="223"/>
      <c r="UR36" s="223"/>
      <c r="US36" s="223"/>
      <c r="UT36" s="223"/>
      <c r="UU36" s="223"/>
      <c r="UV36" s="223"/>
      <c r="UW36" s="223"/>
      <c r="UX36" s="223"/>
      <c r="UY36" s="223"/>
      <c r="UZ36" s="223"/>
      <c r="VA36" s="223"/>
      <c r="VB36" s="223"/>
      <c r="VC36" s="223"/>
      <c r="VD36" s="223"/>
      <c r="VE36" s="223"/>
      <c r="VF36" s="223"/>
      <c r="VG36" s="223"/>
      <c r="VH36" s="223"/>
      <c r="VI36" s="223"/>
      <c r="VJ36" s="223"/>
      <c r="VK36" s="223"/>
      <c r="VL36" s="223"/>
      <c r="VM36" s="223"/>
      <c r="VN36" s="223"/>
      <c r="VO36" s="223"/>
      <c r="VP36" s="223"/>
      <c r="VQ36" s="223"/>
      <c r="VR36" s="223"/>
      <c r="VS36" s="223"/>
      <c r="VT36" s="223"/>
      <c r="VU36" s="223"/>
      <c r="VV36" s="223"/>
      <c r="VW36" s="223"/>
      <c r="VX36" s="223"/>
      <c r="VY36" s="223"/>
      <c r="VZ36" s="223"/>
      <c r="WA36" s="223"/>
      <c r="WB36" s="223"/>
      <c r="WC36" s="223"/>
      <c r="WD36" s="223"/>
      <c r="WE36" s="223"/>
      <c r="WF36" s="223"/>
      <c r="WG36" s="223"/>
      <c r="WH36" s="223"/>
      <c r="WI36" s="223"/>
      <c r="WJ36" s="223"/>
      <c r="WK36" s="223"/>
      <c r="WL36" s="223"/>
      <c r="WM36" s="223"/>
      <c r="WN36" s="223"/>
      <c r="WO36" s="223"/>
      <c r="WP36" s="223"/>
      <c r="WQ36" s="223"/>
      <c r="WR36" s="223"/>
      <c r="WS36" s="223"/>
      <c r="WT36" s="223"/>
      <c r="WU36" s="223"/>
      <c r="WV36" s="223"/>
      <c r="WW36" s="223"/>
      <c r="WX36" s="223"/>
      <c r="WY36" s="223"/>
      <c r="WZ36" s="223"/>
      <c r="XA36" s="223"/>
      <c r="XB36" s="223"/>
      <c r="XC36" s="223"/>
      <c r="XD36" s="223"/>
      <c r="XE36" s="223"/>
      <c r="XF36" s="223"/>
      <c r="XG36" s="223"/>
      <c r="XH36" s="223"/>
      <c r="XI36" s="223"/>
      <c r="XJ36" s="223"/>
      <c r="XK36" s="223"/>
      <c r="XL36" s="223"/>
      <c r="XM36" s="223"/>
      <c r="XN36" s="223"/>
      <c r="XO36" s="223"/>
      <c r="XP36" s="223"/>
      <c r="XQ36" s="223"/>
      <c r="XR36" s="223"/>
      <c r="XS36" s="223"/>
      <c r="XT36" s="223"/>
      <c r="XU36" s="223"/>
      <c r="XV36" s="223"/>
      <c r="XW36" s="223"/>
      <c r="XX36" s="223"/>
      <c r="XY36" s="223"/>
      <c r="XZ36" s="223"/>
      <c r="YA36" s="223"/>
      <c r="YB36" s="223"/>
      <c r="YC36" s="223"/>
      <c r="YD36" s="223"/>
      <c r="YE36" s="223"/>
      <c r="YF36" s="223"/>
      <c r="YG36" s="223"/>
      <c r="YH36" s="223"/>
      <c r="YI36" s="223"/>
      <c r="YJ36" s="223"/>
      <c r="YK36" s="223"/>
      <c r="YL36" s="223"/>
      <c r="YM36" s="223"/>
      <c r="YN36" s="223"/>
      <c r="YO36" s="223"/>
      <c r="YP36" s="223"/>
      <c r="YQ36" s="223"/>
      <c r="YR36" s="223"/>
      <c r="YS36" s="223"/>
      <c r="YT36" s="223"/>
      <c r="YU36" s="223"/>
      <c r="YV36" s="223"/>
      <c r="YW36" s="223"/>
      <c r="YX36" s="223"/>
      <c r="YY36" s="223"/>
      <c r="YZ36" s="223"/>
      <c r="ZA36" s="223"/>
      <c r="ZB36" s="223"/>
      <c r="ZC36" s="223"/>
      <c r="ZD36" s="223"/>
      <c r="ZE36" s="223"/>
      <c r="ZF36" s="223"/>
      <c r="ZG36" s="223"/>
      <c r="ZH36" s="223"/>
      <c r="ZI36" s="223"/>
      <c r="ZJ36" s="223"/>
      <c r="ZK36" s="223"/>
      <c r="ZL36" s="223"/>
      <c r="ZM36" s="223"/>
      <c r="ZN36" s="223"/>
      <c r="ZO36" s="223"/>
      <c r="ZP36" s="223"/>
      <c r="ZQ36" s="223"/>
      <c r="ZR36" s="223"/>
      <c r="ZS36" s="223"/>
      <c r="ZT36" s="223"/>
      <c r="ZU36" s="223"/>
      <c r="ZV36" s="223"/>
      <c r="ZW36" s="223"/>
      <c r="ZX36" s="223"/>
      <c r="ZY36" s="223"/>
      <c r="ZZ36" s="223"/>
      <c r="AAA36" s="223"/>
      <c r="AAB36" s="223"/>
      <c r="AAC36" s="223"/>
      <c r="AAD36" s="223"/>
      <c r="AAE36" s="223"/>
      <c r="AAF36" s="223"/>
      <c r="AAG36" s="223"/>
      <c r="AAH36" s="223"/>
      <c r="AAI36" s="223"/>
      <c r="AAJ36" s="223"/>
      <c r="AAK36" s="223"/>
      <c r="AAL36" s="223"/>
      <c r="AAM36" s="223"/>
      <c r="AAN36" s="223"/>
      <c r="AAO36" s="223"/>
      <c r="AAP36" s="223"/>
      <c r="AAQ36" s="223"/>
      <c r="AAR36" s="223"/>
      <c r="AAS36" s="223"/>
      <c r="AAT36" s="223"/>
      <c r="AAU36" s="223"/>
      <c r="AAV36" s="223"/>
      <c r="AAW36" s="223"/>
      <c r="AAX36" s="223"/>
      <c r="AAY36" s="223"/>
      <c r="AAZ36" s="223"/>
      <c r="ABA36" s="223"/>
      <c r="ABB36" s="223"/>
      <c r="ABC36" s="223"/>
      <c r="ABD36" s="223"/>
      <c r="ABE36" s="223"/>
      <c r="ABF36" s="223"/>
      <c r="ABG36" s="223"/>
      <c r="ABH36" s="223"/>
      <c r="ABI36" s="223"/>
      <c r="ABJ36" s="223"/>
      <c r="ABK36" s="223"/>
      <c r="ABL36" s="223"/>
      <c r="ABM36" s="223"/>
      <c r="ABN36" s="223"/>
      <c r="ABO36" s="223"/>
      <c r="ABP36" s="223"/>
      <c r="ABQ36" s="223"/>
      <c r="ABR36" s="223"/>
      <c r="ABS36" s="223"/>
      <c r="ABT36" s="223"/>
      <c r="ABU36" s="223"/>
      <c r="ABV36" s="223"/>
      <c r="ABW36" s="223"/>
      <c r="ABX36" s="223"/>
      <c r="ABY36" s="223"/>
      <c r="ABZ36" s="223"/>
      <c r="ACA36" s="223"/>
      <c r="ACB36" s="223"/>
      <c r="ACC36" s="223"/>
      <c r="ACD36" s="223"/>
      <c r="ACE36" s="223"/>
      <c r="ACF36" s="223"/>
      <c r="ACG36" s="223"/>
      <c r="ACH36" s="223"/>
      <c r="ACI36" s="223"/>
      <c r="ACJ36" s="223"/>
      <c r="ACK36" s="223"/>
      <c r="ACL36" s="223"/>
      <c r="ACM36" s="223"/>
      <c r="ACN36" s="223"/>
      <c r="ACO36" s="223"/>
      <c r="ACP36" s="223"/>
      <c r="ACQ36" s="223"/>
      <c r="ACR36" s="223"/>
      <c r="ACS36" s="223"/>
      <c r="ACT36" s="223"/>
      <c r="ACU36" s="223"/>
      <c r="ACV36" s="223"/>
      <c r="ACW36" s="223"/>
      <c r="ACX36" s="223"/>
    </row>
    <row r="37" spans="1:778" s="214" customFormat="1" ht="77.25" customHeight="1">
      <c r="A37" s="151"/>
      <c r="B37" s="151"/>
      <c r="C37" s="221"/>
      <c r="D37" s="216" t="s">
        <v>334</v>
      </c>
      <c r="E37" s="219">
        <f t="shared" si="0"/>
        <v>97836.82</v>
      </c>
      <c r="F37" s="219">
        <v>0</v>
      </c>
      <c r="G37" s="219">
        <v>0</v>
      </c>
      <c r="H37" s="219">
        <v>0</v>
      </c>
      <c r="I37" s="219">
        <v>0</v>
      </c>
      <c r="J37" s="216">
        <v>57103.199999999997</v>
      </c>
      <c r="K37" s="216">
        <v>0</v>
      </c>
      <c r="L37" s="216">
        <v>0</v>
      </c>
      <c r="M37" s="216">
        <v>40733.620000000003</v>
      </c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3"/>
      <c r="BR37" s="223"/>
      <c r="BS37" s="223"/>
      <c r="BT37" s="223"/>
      <c r="BU37" s="223"/>
      <c r="BV37" s="223"/>
      <c r="BW37" s="223"/>
      <c r="BX37" s="223"/>
      <c r="BY37" s="223"/>
      <c r="BZ37" s="223"/>
      <c r="CA37" s="223"/>
      <c r="CB37" s="223"/>
      <c r="CC37" s="223"/>
      <c r="CD37" s="223"/>
      <c r="CE37" s="223"/>
      <c r="CF37" s="223"/>
      <c r="CG37" s="223"/>
      <c r="CH37" s="223"/>
      <c r="CI37" s="223"/>
      <c r="CJ37" s="223"/>
      <c r="CK37" s="223"/>
      <c r="CL37" s="223"/>
      <c r="CM37" s="223"/>
      <c r="CN37" s="223"/>
      <c r="CO37" s="223"/>
      <c r="CP37" s="223"/>
      <c r="CQ37" s="223"/>
      <c r="CR37" s="223"/>
      <c r="CS37" s="223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223"/>
      <c r="DQ37" s="223"/>
      <c r="DR37" s="223"/>
      <c r="DS37" s="223"/>
      <c r="DT37" s="223"/>
      <c r="DU37" s="223"/>
      <c r="DV37" s="223"/>
      <c r="DW37" s="223"/>
      <c r="DX37" s="223"/>
      <c r="DY37" s="223"/>
      <c r="DZ37" s="223"/>
      <c r="EA37" s="223"/>
      <c r="EB37" s="223"/>
      <c r="EC37" s="223"/>
      <c r="ED37" s="223"/>
      <c r="EE37" s="223"/>
      <c r="EF37" s="223"/>
      <c r="EG37" s="223"/>
      <c r="EH37" s="223"/>
      <c r="EI37" s="223"/>
      <c r="EJ37" s="223"/>
      <c r="EK37" s="223"/>
      <c r="EL37" s="223"/>
      <c r="EM37" s="223"/>
      <c r="EN37" s="223"/>
      <c r="EO37" s="223"/>
      <c r="EP37" s="223"/>
      <c r="EQ37" s="223"/>
      <c r="ER37" s="223"/>
      <c r="ES37" s="223"/>
      <c r="ET37" s="223"/>
      <c r="EU37" s="223"/>
      <c r="EV37" s="223"/>
      <c r="EW37" s="223"/>
      <c r="EX37" s="223"/>
      <c r="EY37" s="223"/>
      <c r="EZ37" s="223"/>
      <c r="FA37" s="223"/>
      <c r="FB37" s="223"/>
      <c r="FC37" s="223"/>
      <c r="FD37" s="223"/>
      <c r="FE37" s="223"/>
      <c r="FF37" s="223"/>
      <c r="FG37" s="223"/>
      <c r="FH37" s="223"/>
      <c r="FI37" s="223"/>
      <c r="FJ37" s="223"/>
      <c r="FK37" s="223"/>
      <c r="FL37" s="223"/>
      <c r="FM37" s="223"/>
      <c r="FN37" s="223"/>
      <c r="FO37" s="223"/>
      <c r="FP37" s="223"/>
      <c r="FQ37" s="223"/>
      <c r="FR37" s="223"/>
      <c r="FS37" s="223"/>
      <c r="FT37" s="223"/>
      <c r="FU37" s="223"/>
      <c r="FV37" s="223"/>
      <c r="FW37" s="223"/>
      <c r="FX37" s="223"/>
      <c r="FY37" s="223"/>
      <c r="FZ37" s="223"/>
      <c r="GA37" s="223"/>
      <c r="GB37" s="223"/>
      <c r="GC37" s="223"/>
      <c r="GD37" s="223"/>
      <c r="GE37" s="223"/>
      <c r="GF37" s="223"/>
      <c r="GG37" s="223"/>
      <c r="GH37" s="223"/>
      <c r="GI37" s="223"/>
      <c r="GJ37" s="223"/>
      <c r="GK37" s="223"/>
      <c r="GL37" s="223"/>
      <c r="GM37" s="223"/>
      <c r="GN37" s="223"/>
      <c r="GO37" s="223"/>
      <c r="GP37" s="223"/>
      <c r="GQ37" s="223"/>
      <c r="GR37" s="223"/>
      <c r="GS37" s="223"/>
      <c r="GT37" s="223"/>
      <c r="GU37" s="223"/>
      <c r="GV37" s="223"/>
      <c r="GW37" s="223"/>
      <c r="GX37" s="223"/>
      <c r="GY37" s="223"/>
      <c r="GZ37" s="223"/>
      <c r="HA37" s="223"/>
      <c r="HB37" s="223"/>
      <c r="HC37" s="223"/>
      <c r="HD37" s="223"/>
      <c r="HE37" s="223"/>
      <c r="HF37" s="223"/>
      <c r="HG37" s="223"/>
      <c r="HH37" s="223"/>
      <c r="HI37" s="223"/>
      <c r="HJ37" s="223"/>
      <c r="HK37" s="223"/>
      <c r="HL37" s="223"/>
      <c r="HM37" s="223"/>
      <c r="HN37" s="223"/>
      <c r="HO37" s="223"/>
      <c r="HP37" s="223"/>
      <c r="HQ37" s="223"/>
      <c r="HR37" s="223"/>
      <c r="HS37" s="223"/>
      <c r="HT37" s="223"/>
      <c r="HU37" s="223"/>
      <c r="HV37" s="223"/>
      <c r="HW37" s="223"/>
      <c r="HX37" s="223"/>
      <c r="HY37" s="223"/>
      <c r="HZ37" s="223"/>
      <c r="IA37" s="223"/>
      <c r="IB37" s="223"/>
      <c r="IC37" s="223"/>
      <c r="ID37" s="223"/>
      <c r="IE37" s="223"/>
      <c r="IF37" s="223"/>
      <c r="IG37" s="223"/>
      <c r="IH37" s="223"/>
      <c r="II37" s="223"/>
      <c r="IJ37" s="223"/>
      <c r="IK37" s="223"/>
      <c r="IL37" s="223"/>
      <c r="IM37" s="223"/>
      <c r="IN37" s="223"/>
      <c r="IO37" s="223"/>
      <c r="IP37" s="223"/>
      <c r="IQ37" s="223"/>
      <c r="IR37" s="223"/>
      <c r="IS37" s="223"/>
      <c r="IT37" s="223"/>
      <c r="IU37" s="223"/>
      <c r="IV37" s="223"/>
      <c r="IW37" s="223"/>
      <c r="IX37" s="223"/>
      <c r="IY37" s="223"/>
      <c r="IZ37" s="223"/>
      <c r="JA37" s="223"/>
      <c r="JB37" s="223"/>
      <c r="JC37" s="223"/>
      <c r="JD37" s="223"/>
      <c r="JE37" s="223"/>
      <c r="JF37" s="223"/>
      <c r="JG37" s="223"/>
      <c r="JH37" s="223"/>
      <c r="JI37" s="223"/>
      <c r="JJ37" s="223"/>
      <c r="JK37" s="223"/>
      <c r="JL37" s="223"/>
      <c r="JM37" s="223"/>
      <c r="JN37" s="223"/>
      <c r="JO37" s="223"/>
      <c r="JP37" s="223"/>
      <c r="JQ37" s="223"/>
      <c r="JR37" s="223"/>
      <c r="JS37" s="223"/>
      <c r="JT37" s="223"/>
      <c r="JU37" s="223"/>
      <c r="JV37" s="223"/>
      <c r="JW37" s="223"/>
      <c r="JX37" s="223"/>
      <c r="JY37" s="223"/>
      <c r="JZ37" s="223"/>
      <c r="KA37" s="223"/>
      <c r="KB37" s="223"/>
      <c r="KC37" s="223"/>
      <c r="KD37" s="223"/>
      <c r="KE37" s="223"/>
      <c r="KF37" s="223"/>
      <c r="KG37" s="223"/>
      <c r="KH37" s="223"/>
      <c r="KI37" s="223"/>
      <c r="KJ37" s="223"/>
      <c r="KK37" s="223"/>
      <c r="KL37" s="223"/>
      <c r="KM37" s="223"/>
      <c r="KN37" s="223"/>
      <c r="KO37" s="223"/>
      <c r="KP37" s="223"/>
      <c r="KQ37" s="223"/>
      <c r="KR37" s="223"/>
      <c r="KS37" s="223"/>
      <c r="KT37" s="223"/>
      <c r="KU37" s="223"/>
      <c r="KV37" s="223"/>
      <c r="KW37" s="223"/>
      <c r="KX37" s="223"/>
      <c r="KY37" s="223"/>
      <c r="KZ37" s="223"/>
      <c r="LA37" s="223"/>
      <c r="LB37" s="223"/>
      <c r="LC37" s="223"/>
      <c r="LD37" s="223"/>
      <c r="LE37" s="223"/>
      <c r="LF37" s="223"/>
      <c r="LG37" s="223"/>
      <c r="LH37" s="223"/>
      <c r="LI37" s="223"/>
      <c r="LJ37" s="223"/>
      <c r="LK37" s="223"/>
      <c r="LL37" s="223"/>
      <c r="LM37" s="223"/>
      <c r="LN37" s="223"/>
      <c r="LO37" s="223"/>
      <c r="LP37" s="223"/>
      <c r="LQ37" s="223"/>
      <c r="LR37" s="223"/>
      <c r="LS37" s="223"/>
      <c r="LT37" s="223"/>
      <c r="LU37" s="223"/>
      <c r="LV37" s="223"/>
      <c r="LW37" s="223"/>
      <c r="LX37" s="223"/>
      <c r="LY37" s="223"/>
      <c r="LZ37" s="223"/>
      <c r="MA37" s="223"/>
      <c r="MB37" s="223"/>
      <c r="MC37" s="223"/>
      <c r="MD37" s="223"/>
      <c r="ME37" s="223"/>
      <c r="MF37" s="223"/>
      <c r="MG37" s="223"/>
      <c r="MH37" s="223"/>
      <c r="MI37" s="223"/>
      <c r="MJ37" s="223"/>
      <c r="MK37" s="223"/>
      <c r="ML37" s="223"/>
      <c r="MM37" s="223"/>
      <c r="MN37" s="223"/>
      <c r="MO37" s="223"/>
      <c r="MP37" s="223"/>
      <c r="MQ37" s="223"/>
      <c r="MR37" s="223"/>
      <c r="MS37" s="223"/>
      <c r="MT37" s="223"/>
      <c r="MU37" s="223"/>
      <c r="MV37" s="223"/>
      <c r="MW37" s="223"/>
      <c r="MX37" s="223"/>
      <c r="MY37" s="223"/>
      <c r="MZ37" s="223"/>
      <c r="NA37" s="223"/>
      <c r="NB37" s="223"/>
      <c r="NC37" s="223"/>
      <c r="ND37" s="223"/>
      <c r="NE37" s="223"/>
      <c r="NF37" s="223"/>
      <c r="NG37" s="223"/>
      <c r="NH37" s="223"/>
      <c r="NI37" s="223"/>
      <c r="NJ37" s="223"/>
      <c r="NK37" s="223"/>
      <c r="NL37" s="223"/>
      <c r="NM37" s="223"/>
      <c r="NN37" s="223"/>
      <c r="NO37" s="223"/>
      <c r="NP37" s="223"/>
      <c r="NQ37" s="223"/>
      <c r="NR37" s="223"/>
      <c r="NS37" s="223"/>
      <c r="NT37" s="223"/>
      <c r="NU37" s="223"/>
      <c r="NV37" s="223"/>
      <c r="NW37" s="223"/>
      <c r="NX37" s="223"/>
      <c r="NY37" s="223"/>
      <c r="NZ37" s="223"/>
      <c r="OA37" s="223"/>
      <c r="OB37" s="223"/>
      <c r="OC37" s="223"/>
      <c r="OD37" s="223"/>
      <c r="OE37" s="223"/>
      <c r="OF37" s="223"/>
      <c r="OG37" s="223"/>
      <c r="OH37" s="223"/>
      <c r="OI37" s="223"/>
      <c r="OJ37" s="223"/>
      <c r="OK37" s="223"/>
      <c r="OL37" s="223"/>
      <c r="OM37" s="223"/>
      <c r="ON37" s="223"/>
      <c r="OO37" s="223"/>
      <c r="OP37" s="223"/>
      <c r="OQ37" s="223"/>
      <c r="OR37" s="223"/>
      <c r="OS37" s="223"/>
      <c r="OT37" s="223"/>
      <c r="OU37" s="223"/>
      <c r="OV37" s="223"/>
      <c r="OW37" s="223"/>
      <c r="OX37" s="223"/>
      <c r="OY37" s="223"/>
      <c r="OZ37" s="223"/>
      <c r="PA37" s="223"/>
      <c r="PB37" s="223"/>
      <c r="PC37" s="223"/>
      <c r="PD37" s="223"/>
      <c r="PE37" s="223"/>
      <c r="PF37" s="223"/>
      <c r="PG37" s="223"/>
      <c r="PH37" s="223"/>
      <c r="PI37" s="223"/>
      <c r="PJ37" s="223"/>
      <c r="PK37" s="223"/>
      <c r="PL37" s="223"/>
      <c r="PM37" s="223"/>
      <c r="PN37" s="223"/>
      <c r="PO37" s="223"/>
      <c r="PP37" s="223"/>
      <c r="PQ37" s="223"/>
      <c r="PR37" s="223"/>
      <c r="PS37" s="223"/>
      <c r="PT37" s="223"/>
      <c r="PU37" s="223"/>
      <c r="PV37" s="223"/>
      <c r="PW37" s="223"/>
      <c r="PX37" s="223"/>
      <c r="PY37" s="223"/>
      <c r="PZ37" s="223"/>
      <c r="QA37" s="223"/>
      <c r="QB37" s="223"/>
      <c r="QC37" s="223"/>
      <c r="QD37" s="223"/>
      <c r="QE37" s="223"/>
      <c r="QF37" s="223"/>
      <c r="QG37" s="223"/>
      <c r="QH37" s="223"/>
      <c r="QI37" s="223"/>
      <c r="QJ37" s="223"/>
      <c r="QK37" s="223"/>
      <c r="QL37" s="223"/>
      <c r="QM37" s="223"/>
      <c r="QN37" s="223"/>
      <c r="QO37" s="223"/>
      <c r="QP37" s="223"/>
      <c r="QQ37" s="223"/>
      <c r="QR37" s="223"/>
      <c r="QS37" s="223"/>
      <c r="QT37" s="223"/>
      <c r="QU37" s="223"/>
      <c r="QV37" s="223"/>
      <c r="QW37" s="223"/>
      <c r="QX37" s="223"/>
      <c r="QY37" s="223"/>
      <c r="QZ37" s="223"/>
      <c r="RA37" s="223"/>
      <c r="RB37" s="223"/>
      <c r="RC37" s="223"/>
      <c r="RD37" s="223"/>
      <c r="RE37" s="223"/>
      <c r="RF37" s="223"/>
      <c r="RG37" s="223"/>
      <c r="RH37" s="223"/>
      <c r="RI37" s="223"/>
      <c r="RJ37" s="223"/>
      <c r="RK37" s="223"/>
      <c r="RL37" s="223"/>
      <c r="RM37" s="223"/>
      <c r="RN37" s="223"/>
      <c r="RO37" s="223"/>
      <c r="RP37" s="223"/>
      <c r="RQ37" s="223"/>
      <c r="RR37" s="223"/>
      <c r="RS37" s="223"/>
      <c r="RT37" s="223"/>
      <c r="RU37" s="223"/>
      <c r="RV37" s="223"/>
      <c r="RW37" s="223"/>
      <c r="RX37" s="223"/>
      <c r="RY37" s="223"/>
      <c r="RZ37" s="223"/>
      <c r="SA37" s="223"/>
      <c r="SB37" s="223"/>
      <c r="SC37" s="223"/>
      <c r="SD37" s="223"/>
      <c r="SE37" s="223"/>
      <c r="SF37" s="223"/>
      <c r="SG37" s="223"/>
      <c r="SH37" s="223"/>
      <c r="SI37" s="223"/>
      <c r="SJ37" s="223"/>
      <c r="SK37" s="223"/>
      <c r="SL37" s="223"/>
      <c r="SM37" s="223"/>
      <c r="SN37" s="223"/>
      <c r="SO37" s="223"/>
      <c r="SP37" s="223"/>
      <c r="SQ37" s="223"/>
      <c r="SR37" s="223"/>
      <c r="SS37" s="223"/>
      <c r="ST37" s="223"/>
      <c r="SU37" s="223"/>
      <c r="SV37" s="223"/>
      <c r="SW37" s="223"/>
      <c r="SX37" s="223"/>
      <c r="SY37" s="223"/>
      <c r="SZ37" s="223"/>
      <c r="TA37" s="223"/>
      <c r="TB37" s="223"/>
      <c r="TC37" s="223"/>
      <c r="TD37" s="223"/>
      <c r="TE37" s="223"/>
      <c r="TF37" s="223"/>
      <c r="TG37" s="223"/>
      <c r="TH37" s="223"/>
      <c r="TI37" s="223"/>
      <c r="TJ37" s="223"/>
      <c r="TK37" s="223"/>
      <c r="TL37" s="223"/>
      <c r="TM37" s="223"/>
      <c r="TN37" s="223"/>
      <c r="TO37" s="223"/>
      <c r="TP37" s="223"/>
      <c r="TQ37" s="223"/>
      <c r="TR37" s="223"/>
      <c r="TS37" s="223"/>
      <c r="TT37" s="223"/>
      <c r="TU37" s="223"/>
      <c r="TV37" s="223"/>
      <c r="TW37" s="223"/>
      <c r="TX37" s="223"/>
      <c r="TY37" s="223"/>
      <c r="TZ37" s="223"/>
      <c r="UA37" s="223"/>
      <c r="UB37" s="223"/>
      <c r="UC37" s="223"/>
      <c r="UD37" s="223"/>
      <c r="UE37" s="223"/>
      <c r="UF37" s="223"/>
      <c r="UG37" s="223"/>
      <c r="UH37" s="223"/>
      <c r="UI37" s="223"/>
      <c r="UJ37" s="223"/>
      <c r="UK37" s="223"/>
      <c r="UL37" s="223"/>
      <c r="UM37" s="223"/>
      <c r="UN37" s="223"/>
      <c r="UO37" s="223"/>
      <c r="UP37" s="223"/>
      <c r="UQ37" s="223"/>
      <c r="UR37" s="223"/>
      <c r="US37" s="223"/>
      <c r="UT37" s="223"/>
      <c r="UU37" s="223"/>
      <c r="UV37" s="223"/>
      <c r="UW37" s="223"/>
      <c r="UX37" s="223"/>
      <c r="UY37" s="223"/>
      <c r="UZ37" s="223"/>
      <c r="VA37" s="223"/>
      <c r="VB37" s="223"/>
      <c r="VC37" s="223"/>
      <c r="VD37" s="223"/>
      <c r="VE37" s="223"/>
      <c r="VF37" s="223"/>
      <c r="VG37" s="223"/>
      <c r="VH37" s="223"/>
      <c r="VI37" s="223"/>
      <c r="VJ37" s="223"/>
      <c r="VK37" s="223"/>
      <c r="VL37" s="223"/>
      <c r="VM37" s="223"/>
      <c r="VN37" s="223"/>
      <c r="VO37" s="223"/>
      <c r="VP37" s="223"/>
      <c r="VQ37" s="223"/>
      <c r="VR37" s="223"/>
      <c r="VS37" s="223"/>
      <c r="VT37" s="223"/>
      <c r="VU37" s="223"/>
      <c r="VV37" s="223"/>
      <c r="VW37" s="223"/>
      <c r="VX37" s="223"/>
      <c r="VY37" s="223"/>
      <c r="VZ37" s="223"/>
      <c r="WA37" s="223"/>
      <c r="WB37" s="223"/>
      <c r="WC37" s="223"/>
      <c r="WD37" s="223"/>
      <c r="WE37" s="223"/>
      <c r="WF37" s="223"/>
      <c r="WG37" s="223"/>
      <c r="WH37" s="223"/>
      <c r="WI37" s="223"/>
      <c r="WJ37" s="223"/>
      <c r="WK37" s="223"/>
      <c r="WL37" s="223"/>
      <c r="WM37" s="223"/>
      <c r="WN37" s="223"/>
      <c r="WO37" s="223"/>
      <c r="WP37" s="223"/>
      <c r="WQ37" s="223"/>
      <c r="WR37" s="223"/>
      <c r="WS37" s="223"/>
      <c r="WT37" s="223"/>
      <c r="WU37" s="223"/>
      <c r="WV37" s="223"/>
      <c r="WW37" s="223"/>
      <c r="WX37" s="223"/>
      <c r="WY37" s="223"/>
      <c r="WZ37" s="223"/>
      <c r="XA37" s="223"/>
      <c r="XB37" s="223"/>
      <c r="XC37" s="223"/>
      <c r="XD37" s="223"/>
      <c r="XE37" s="223"/>
      <c r="XF37" s="223"/>
      <c r="XG37" s="223"/>
      <c r="XH37" s="223"/>
      <c r="XI37" s="223"/>
      <c r="XJ37" s="223"/>
      <c r="XK37" s="223"/>
      <c r="XL37" s="223"/>
      <c r="XM37" s="223"/>
      <c r="XN37" s="223"/>
      <c r="XO37" s="223"/>
      <c r="XP37" s="223"/>
      <c r="XQ37" s="223"/>
      <c r="XR37" s="223"/>
      <c r="XS37" s="223"/>
      <c r="XT37" s="223"/>
      <c r="XU37" s="223"/>
      <c r="XV37" s="223"/>
      <c r="XW37" s="223"/>
      <c r="XX37" s="223"/>
      <c r="XY37" s="223"/>
      <c r="XZ37" s="223"/>
      <c r="YA37" s="223"/>
      <c r="YB37" s="223"/>
      <c r="YC37" s="223"/>
      <c r="YD37" s="223"/>
      <c r="YE37" s="223"/>
      <c r="YF37" s="223"/>
      <c r="YG37" s="223"/>
      <c r="YH37" s="223"/>
      <c r="YI37" s="223"/>
      <c r="YJ37" s="223"/>
      <c r="YK37" s="223"/>
      <c r="YL37" s="223"/>
      <c r="YM37" s="223"/>
      <c r="YN37" s="223"/>
      <c r="YO37" s="223"/>
      <c r="YP37" s="223"/>
      <c r="YQ37" s="223"/>
      <c r="YR37" s="223"/>
      <c r="YS37" s="223"/>
      <c r="YT37" s="223"/>
      <c r="YU37" s="223"/>
      <c r="YV37" s="223"/>
      <c r="YW37" s="223"/>
      <c r="YX37" s="223"/>
      <c r="YY37" s="223"/>
      <c r="YZ37" s="223"/>
      <c r="ZA37" s="223"/>
      <c r="ZB37" s="223"/>
      <c r="ZC37" s="223"/>
      <c r="ZD37" s="223"/>
      <c r="ZE37" s="223"/>
      <c r="ZF37" s="223"/>
      <c r="ZG37" s="223"/>
      <c r="ZH37" s="223"/>
      <c r="ZI37" s="223"/>
      <c r="ZJ37" s="223"/>
      <c r="ZK37" s="223"/>
      <c r="ZL37" s="223"/>
      <c r="ZM37" s="223"/>
      <c r="ZN37" s="223"/>
      <c r="ZO37" s="223"/>
      <c r="ZP37" s="223"/>
      <c r="ZQ37" s="223"/>
      <c r="ZR37" s="223"/>
      <c r="ZS37" s="223"/>
      <c r="ZT37" s="223"/>
      <c r="ZU37" s="223"/>
      <c r="ZV37" s="223"/>
      <c r="ZW37" s="223"/>
      <c r="ZX37" s="223"/>
      <c r="ZY37" s="223"/>
      <c r="ZZ37" s="223"/>
      <c r="AAA37" s="223"/>
      <c r="AAB37" s="223"/>
      <c r="AAC37" s="223"/>
      <c r="AAD37" s="223"/>
      <c r="AAE37" s="223"/>
      <c r="AAF37" s="223"/>
      <c r="AAG37" s="223"/>
      <c r="AAH37" s="223"/>
      <c r="AAI37" s="223"/>
      <c r="AAJ37" s="223"/>
      <c r="AAK37" s="223"/>
      <c r="AAL37" s="223"/>
      <c r="AAM37" s="223"/>
      <c r="AAN37" s="223"/>
      <c r="AAO37" s="223"/>
      <c r="AAP37" s="223"/>
      <c r="AAQ37" s="223"/>
      <c r="AAR37" s="223"/>
      <c r="AAS37" s="223"/>
      <c r="AAT37" s="223"/>
      <c r="AAU37" s="223"/>
      <c r="AAV37" s="223"/>
      <c r="AAW37" s="223"/>
      <c r="AAX37" s="223"/>
      <c r="AAY37" s="223"/>
      <c r="AAZ37" s="223"/>
      <c r="ABA37" s="223"/>
      <c r="ABB37" s="223"/>
      <c r="ABC37" s="223"/>
      <c r="ABD37" s="223"/>
      <c r="ABE37" s="223"/>
      <c r="ABF37" s="223"/>
      <c r="ABG37" s="223"/>
      <c r="ABH37" s="223"/>
      <c r="ABI37" s="223"/>
      <c r="ABJ37" s="223"/>
      <c r="ABK37" s="223"/>
      <c r="ABL37" s="223"/>
      <c r="ABM37" s="223"/>
      <c r="ABN37" s="223"/>
      <c r="ABO37" s="223"/>
      <c r="ABP37" s="223"/>
      <c r="ABQ37" s="223"/>
      <c r="ABR37" s="223"/>
      <c r="ABS37" s="223"/>
      <c r="ABT37" s="223"/>
      <c r="ABU37" s="223"/>
      <c r="ABV37" s="223"/>
      <c r="ABW37" s="223"/>
      <c r="ABX37" s="223"/>
      <c r="ABY37" s="223"/>
      <c r="ABZ37" s="223"/>
      <c r="ACA37" s="223"/>
      <c r="ACB37" s="223"/>
      <c r="ACC37" s="223"/>
      <c r="ACD37" s="223"/>
      <c r="ACE37" s="223"/>
      <c r="ACF37" s="223"/>
      <c r="ACG37" s="223"/>
      <c r="ACH37" s="223"/>
      <c r="ACI37" s="223"/>
      <c r="ACJ37" s="223"/>
      <c r="ACK37" s="223"/>
      <c r="ACL37" s="223"/>
      <c r="ACM37" s="223"/>
      <c r="ACN37" s="223"/>
      <c r="ACO37" s="223"/>
      <c r="ACP37" s="223"/>
      <c r="ACQ37" s="223"/>
      <c r="ACR37" s="223"/>
      <c r="ACS37" s="223"/>
      <c r="ACT37" s="223"/>
      <c r="ACU37" s="223"/>
      <c r="ACV37" s="223"/>
      <c r="ACW37" s="223"/>
      <c r="ACX37" s="223"/>
    </row>
    <row r="38" spans="1:778" s="214" customFormat="1" ht="77.25" customHeight="1">
      <c r="A38" s="151"/>
      <c r="B38" s="151"/>
      <c r="C38" s="221"/>
      <c r="D38" s="216" t="s">
        <v>335</v>
      </c>
      <c r="E38" s="219">
        <f t="shared" si="0"/>
        <v>75588.84</v>
      </c>
      <c r="F38" s="219">
        <v>0</v>
      </c>
      <c r="G38" s="219">
        <v>0</v>
      </c>
      <c r="H38" s="219">
        <v>0</v>
      </c>
      <c r="I38" s="219">
        <v>0</v>
      </c>
      <c r="J38" s="216">
        <v>44118</v>
      </c>
      <c r="K38" s="216">
        <v>0</v>
      </c>
      <c r="L38" s="216">
        <v>0</v>
      </c>
      <c r="M38" s="216">
        <v>31470.84</v>
      </c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3"/>
      <c r="BR38" s="223"/>
      <c r="BS38" s="223"/>
      <c r="BT38" s="223"/>
      <c r="BU38" s="223"/>
      <c r="BV38" s="223"/>
      <c r="BW38" s="223"/>
      <c r="BX38" s="223"/>
      <c r="BY38" s="223"/>
      <c r="BZ38" s="223"/>
      <c r="CA38" s="223"/>
      <c r="CB38" s="223"/>
      <c r="CC38" s="223"/>
      <c r="CD38" s="223"/>
      <c r="CE38" s="223"/>
      <c r="CF38" s="223"/>
      <c r="CG38" s="223"/>
      <c r="CH38" s="223"/>
      <c r="CI38" s="223"/>
      <c r="CJ38" s="223"/>
      <c r="CK38" s="223"/>
      <c r="CL38" s="223"/>
      <c r="CM38" s="223"/>
      <c r="CN38" s="223"/>
      <c r="CO38" s="223"/>
      <c r="CP38" s="223"/>
      <c r="CQ38" s="223"/>
      <c r="CR38" s="223"/>
      <c r="CS38" s="223"/>
      <c r="CT38" s="223"/>
      <c r="CU38" s="223"/>
      <c r="CV38" s="223"/>
      <c r="CW38" s="223"/>
      <c r="CX38" s="223"/>
      <c r="CY38" s="223"/>
      <c r="CZ38" s="223"/>
      <c r="DA38" s="223"/>
      <c r="DB38" s="223"/>
      <c r="DC38" s="223"/>
      <c r="DD38" s="223"/>
      <c r="DE38" s="223"/>
      <c r="DF38" s="223"/>
      <c r="DG38" s="223"/>
      <c r="DH38" s="223"/>
      <c r="DI38" s="223"/>
      <c r="DJ38" s="223"/>
      <c r="DK38" s="223"/>
      <c r="DL38" s="223"/>
      <c r="DM38" s="223"/>
      <c r="DN38" s="223"/>
      <c r="DO38" s="223"/>
      <c r="DP38" s="223"/>
      <c r="DQ38" s="223"/>
      <c r="DR38" s="223"/>
      <c r="DS38" s="223"/>
      <c r="DT38" s="223"/>
      <c r="DU38" s="223"/>
      <c r="DV38" s="223"/>
      <c r="DW38" s="223"/>
      <c r="DX38" s="223"/>
      <c r="DY38" s="223"/>
      <c r="DZ38" s="223"/>
      <c r="EA38" s="223"/>
      <c r="EB38" s="223"/>
      <c r="EC38" s="223"/>
      <c r="ED38" s="223"/>
      <c r="EE38" s="223"/>
      <c r="EF38" s="223"/>
      <c r="EG38" s="223"/>
      <c r="EH38" s="223"/>
      <c r="EI38" s="223"/>
      <c r="EJ38" s="223"/>
      <c r="EK38" s="223"/>
      <c r="EL38" s="223"/>
      <c r="EM38" s="223"/>
      <c r="EN38" s="223"/>
      <c r="EO38" s="223"/>
      <c r="EP38" s="223"/>
      <c r="EQ38" s="223"/>
      <c r="ER38" s="223"/>
      <c r="ES38" s="223"/>
      <c r="ET38" s="223"/>
      <c r="EU38" s="223"/>
      <c r="EV38" s="223"/>
      <c r="EW38" s="223"/>
      <c r="EX38" s="223"/>
      <c r="EY38" s="223"/>
      <c r="EZ38" s="223"/>
      <c r="FA38" s="223"/>
      <c r="FB38" s="223"/>
      <c r="FC38" s="223"/>
      <c r="FD38" s="223"/>
      <c r="FE38" s="223"/>
      <c r="FF38" s="223"/>
      <c r="FG38" s="223"/>
      <c r="FH38" s="223"/>
      <c r="FI38" s="223"/>
      <c r="FJ38" s="223"/>
      <c r="FK38" s="223"/>
      <c r="FL38" s="223"/>
      <c r="FM38" s="223"/>
      <c r="FN38" s="223"/>
      <c r="FO38" s="223"/>
      <c r="FP38" s="223"/>
      <c r="FQ38" s="223"/>
      <c r="FR38" s="223"/>
      <c r="FS38" s="223"/>
      <c r="FT38" s="223"/>
      <c r="FU38" s="223"/>
      <c r="FV38" s="223"/>
      <c r="FW38" s="223"/>
      <c r="FX38" s="223"/>
      <c r="FY38" s="223"/>
      <c r="FZ38" s="223"/>
      <c r="GA38" s="223"/>
      <c r="GB38" s="223"/>
      <c r="GC38" s="223"/>
      <c r="GD38" s="223"/>
      <c r="GE38" s="223"/>
      <c r="GF38" s="223"/>
      <c r="GG38" s="223"/>
      <c r="GH38" s="223"/>
      <c r="GI38" s="223"/>
      <c r="GJ38" s="223"/>
      <c r="GK38" s="223"/>
      <c r="GL38" s="223"/>
      <c r="GM38" s="223"/>
      <c r="GN38" s="223"/>
      <c r="GO38" s="223"/>
      <c r="GP38" s="223"/>
      <c r="GQ38" s="223"/>
      <c r="GR38" s="223"/>
      <c r="GS38" s="223"/>
      <c r="GT38" s="223"/>
      <c r="GU38" s="223"/>
      <c r="GV38" s="223"/>
      <c r="GW38" s="223"/>
      <c r="GX38" s="223"/>
      <c r="GY38" s="223"/>
      <c r="GZ38" s="223"/>
      <c r="HA38" s="223"/>
      <c r="HB38" s="223"/>
      <c r="HC38" s="223"/>
      <c r="HD38" s="223"/>
      <c r="HE38" s="223"/>
      <c r="HF38" s="223"/>
      <c r="HG38" s="223"/>
      <c r="HH38" s="223"/>
      <c r="HI38" s="223"/>
      <c r="HJ38" s="223"/>
      <c r="HK38" s="223"/>
      <c r="HL38" s="223"/>
      <c r="HM38" s="223"/>
      <c r="HN38" s="223"/>
      <c r="HO38" s="223"/>
      <c r="HP38" s="223"/>
      <c r="HQ38" s="223"/>
      <c r="HR38" s="223"/>
      <c r="HS38" s="223"/>
      <c r="HT38" s="223"/>
      <c r="HU38" s="223"/>
      <c r="HV38" s="223"/>
      <c r="HW38" s="223"/>
      <c r="HX38" s="223"/>
      <c r="HY38" s="223"/>
      <c r="HZ38" s="223"/>
      <c r="IA38" s="223"/>
      <c r="IB38" s="223"/>
      <c r="IC38" s="223"/>
      <c r="ID38" s="223"/>
      <c r="IE38" s="223"/>
      <c r="IF38" s="223"/>
      <c r="IG38" s="223"/>
      <c r="IH38" s="223"/>
      <c r="II38" s="223"/>
      <c r="IJ38" s="223"/>
      <c r="IK38" s="223"/>
      <c r="IL38" s="223"/>
      <c r="IM38" s="223"/>
      <c r="IN38" s="223"/>
      <c r="IO38" s="223"/>
      <c r="IP38" s="223"/>
      <c r="IQ38" s="223"/>
      <c r="IR38" s="223"/>
      <c r="IS38" s="223"/>
      <c r="IT38" s="223"/>
      <c r="IU38" s="223"/>
      <c r="IV38" s="223"/>
      <c r="IW38" s="223"/>
      <c r="IX38" s="223"/>
      <c r="IY38" s="223"/>
      <c r="IZ38" s="223"/>
      <c r="JA38" s="223"/>
      <c r="JB38" s="223"/>
      <c r="JC38" s="223"/>
      <c r="JD38" s="223"/>
      <c r="JE38" s="223"/>
      <c r="JF38" s="223"/>
      <c r="JG38" s="223"/>
      <c r="JH38" s="223"/>
      <c r="JI38" s="223"/>
      <c r="JJ38" s="223"/>
      <c r="JK38" s="223"/>
      <c r="JL38" s="223"/>
      <c r="JM38" s="223"/>
      <c r="JN38" s="223"/>
      <c r="JO38" s="223"/>
      <c r="JP38" s="223"/>
      <c r="JQ38" s="223"/>
      <c r="JR38" s="223"/>
      <c r="JS38" s="223"/>
      <c r="JT38" s="223"/>
      <c r="JU38" s="223"/>
      <c r="JV38" s="223"/>
      <c r="JW38" s="223"/>
      <c r="JX38" s="223"/>
      <c r="JY38" s="223"/>
      <c r="JZ38" s="223"/>
      <c r="KA38" s="223"/>
      <c r="KB38" s="223"/>
      <c r="KC38" s="223"/>
      <c r="KD38" s="223"/>
      <c r="KE38" s="223"/>
      <c r="KF38" s="223"/>
      <c r="KG38" s="223"/>
      <c r="KH38" s="223"/>
      <c r="KI38" s="223"/>
      <c r="KJ38" s="223"/>
      <c r="KK38" s="223"/>
      <c r="KL38" s="223"/>
      <c r="KM38" s="223"/>
      <c r="KN38" s="223"/>
      <c r="KO38" s="223"/>
      <c r="KP38" s="223"/>
      <c r="KQ38" s="223"/>
      <c r="KR38" s="223"/>
      <c r="KS38" s="223"/>
      <c r="KT38" s="223"/>
      <c r="KU38" s="223"/>
      <c r="KV38" s="223"/>
      <c r="KW38" s="223"/>
      <c r="KX38" s="223"/>
      <c r="KY38" s="223"/>
      <c r="KZ38" s="223"/>
      <c r="LA38" s="223"/>
      <c r="LB38" s="223"/>
      <c r="LC38" s="223"/>
      <c r="LD38" s="223"/>
      <c r="LE38" s="223"/>
      <c r="LF38" s="223"/>
      <c r="LG38" s="223"/>
      <c r="LH38" s="223"/>
      <c r="LI38" s="223"/>
      <c r="LJ38" s="223"/>
      <c r="LK38" s="223"/>
      <c r="LL38" s="223"/>
      <c r="LM38" s="223"/>
      <c r="LN38" s="223"/>
      <c r="LO38" s="223"/>
      <c r="LP38" s="223"/>
      <c r="LQ38" s="223"/>
      <c r="LR38" s="223"/>
      <c r="LS38" s="223"/>
      <c r="LT38" s="223"/>
      <c r="LU38" s="223"/>
      <c r="LV38" s="223"/>
      <c r="LW38" s="223"/>
      <c r="LX38" s="223"/>
      <c r="LY38" s="223"/>
      <c r="LZ38" s="223"/>
      <c r="MA38" s="223"/>
      <c r="MB38" s="223"/>
      <c r="MC38" s="223"/>
      <c r="MD38" s="223"/>
      <c r="ME38" s="223"/>
      <c r="MF38" s="223"/>
      <c r="MG38" s="223"/>
      <c r="MH38" s="223"/>
      <c r="MI38" s="223"/>
      <c r="MJ38" s="223"/>
      <c r="MK38" s="223"/>
      <c r="ML38" s="223"/>
      <c r="MM38" s="223"/>
      <c r="MN38" s="223"/>
      <c r="MO38" s="223"/>
      <c r="MP38" s="223"/>
      <c r="MQ38" s="223"/>
      <c r="MR38" s="223"/>
      <c r="MS38" s="223"/>
      <c r="MT38" s="223"/>
      <c r="MU38" s="223"/>
      <c r="MV38" s="223"/>
      <c r="MW38" s="223"/>
      <c r="MX38" s="223"/>
      <c r="MY38" s="223"/>
      <c r="MZ38" s="223"/>
      <c r="NA38" s="223"/>
      <c r="NB38" s="223"/>
      <c r="NC38" s="223"/>
      <c r="ND38" s="223"/>
      <c r="NE38" s="223"/>
      <c r="NF38" s="223"/>
      <c r="NG38" s="223"/>
      <c r="NH38" s="223"/>
      <c r="NI38" s="223"/>
      <c r="NJ38" s="223"/>
      <c r="NK38" s="223"/>
      <c r="NL38" s="223"/>
      <c r="NM38" s="223"/>
      <c r="NN38" s="223"/>
      <c r="NO38" s="223"/>
      <c r="NP38" s="223"/>
      <c r="NQ38" s="223"/>
      <c r="NR38" s="223"/>
      <c r="NS38" s="223"/>
      <c r="NT38" s="223"/>
      <c r="NU38" s="223"/>
      <c r="NV38" s="223"/>
      <c r="NW38" s="223"/>
      <c r="NX38" s="223"/>
      <c r="NY38" s="223"/>
      <c r="NZ38" s="223"/>
      <c r="OA38" s="223"/>
      <c r="OB38" s="223"/>
      <c r="OC38" s="223"/>
      <c r="OD38" s="223"/>
      <c r="OE38" s="223"/>
      <c r="OF38" s="223"/>
      <c r="OG38" s="223"/>
      <c r="OH38" s="223"/>
      <c r="OI38" s="223"/>
      <c r="OJ38" s="223"/>
      <c r="OK38" s="223"/>
      <c r="OL38" s="223"/>
      <c r="OM38" s="223"/>
      <c r="ON38" s="223"/>
      <c r="OO38" s="223"/>
      <c r="OP38" s="223"/>
      <c r="OQ38" s="223"/>
      <c r="OR38" s="223"/>
      <c r="OS38" s="223"/>
      <c r="OT38" s="223"/>
      <c r="OU38" s="223"/>
      <c r="OV38" s="223"/>
      <c r="OW38" s="223"/>
      <c r="OX38" s="223"/>
      <c r="OY38" s="223"/>
      <c r="OZ38" s="223"/>
      <c r="PA38" s="223"/>
      <c r="PB38" s="223"/>
      <c r="PC38" s="223"/>
      <c r="PD38" s="223"/>
      <c r="PE38" s="223"/>
      <c r="PF38" s="223"/>
      <c r="PG38" s="223"/>
      <c r="PH38" s="223"/>
      <c r="PI38" s="223"/>
      <c r="PJ38" s="223"/>
      <c r="PK38" s="223"/>
      <c r="PL38" s="223"/>
      <c r="PM38" s="223"/>
      <c r="PN38" s="223"/>
      <c r="PO38" s="223"/>
      <c r="PP38" s="223"/>
      <c r="PQ38" s="223"/>
      <c r="PR38" s="223"/>
      <c r="PS38" s="223"/>
      <c r="PT38" s="223"/>
      <c r="PU38" s="223"/>
      <c r="PV38" s="223"/>
      <c r="PW38" s="223"/>
      <c r="PX38" s="223"/>
      <c r="PY38" s="223"/>
      <c r="PZ38" s="223"/>
      <c r="QA38" s="223"/>
      <c r="QB38" s="223"/>
      <c r="QC38" s="223"/>
      <c r="QD38" s="223"/>
      <c r="QE38" s="223"/>
      <c r="QF38" s="223"/>
      <c r="QG38" s="223"/>
      <c r="QH38" s="223"/>
      <c r="QI38" s="223"/>
      <c r="QJ38" s="223"/>
      <c r="QK38" s="223"/>
      <c r="QL38" s="223"/>
      <c r="QM38" s="223"/>
      <c r="QN38" s="223"/>
      <c r="QO38" s="223"/>
      <c r="QP38" s="223"/>
      <c r="QQ38" s="223"/>
      <c r="QR38" s="223"/>
      <c r="QS38" s="223"/>
      <c r="QT38" s="223"/>
      <c r="QU38" s="223"/>
      <c r="QV38" s="223"/>
      <c r="QW38" s="223"/>
      <c r="QX38" s="223"/>
      <c r="QY38" s="223"/>
      <c r="QZ38" s="223"/>
      <c r="RA38" s="223"/>
      <c r="RB38" s="223"/>
      <c r="RC38" s="223"/>
      <c r="RD38" s="223"/>
      <c r="RE38" s="223"/>
      <c r="RF38" s="223"/>
      <c r="RG38" s="223"/>
      <c r="RH38" s="223"/>
      <c r="RI38" s="223"/>
      <c r="RJ38" s="223"/>
      <c r="RK38" s="223"/>
      <c r="RL38" s="223"/>
      <c r="RM38" s="223"/>
      <c r="RN38" s="223"/>
      <c r="RO38" s="223"/>
      <c r="RP38" s="223"/>
      <c r="RQ38" s="223"/>
      <c r="RR38" s="223"/>
      <c r="RS38" s="223"/>
      <c r="RT38" s="223"/>
      <c r="RU38" s="223"/>
      <c r="RV38" s="223"/>
      <c r="RW38" s="223"/>
      <c r="RX38" s="223"/>
      <c r="RY38" s="223"/>
      <c r="RZ38" s="223"/>
      <c r="SA38" s="223"/>
      <c r="SB38" s="223"/>
      <c r="SC38" s="223"/>
      <c r="SD38" s="223"/>
      <c r="SE38" s="223"/>
      <c r="SF38" s="223"/>
      <c r="SG38" s="223"/>
      <c r="SH38" s="223"/>
      <c r="SI38" s="223"/>
      <c r="SJ38" s="223"/>
      <c r="SK38" s="223"/>
      <c r="SL38" s="223"/>
      <c r="SM38" s="223"/>
      <c r="SN38" s="223"/>
      <c r="SO38" s="223"/>
      <c r="SP38" s="223"/>
      <c r="SQ38" s="223"/>
      <c r="SR38" s="223"/>
      <c r="SS38" s="223"/>
      <c r="ST38" s="223"/>
      <c r="SU38" s="223"/>
      <c r="SV38" s="223"/>
      <c r="SW38" s="223"/>
      <c r="SX38" s="223"/>
      <c r="SY38" s="223"/>
      <c r="SZ38" s="223"/>
      <c r="TA38" s="223"/>
      <c r="TB38" s="223"/>
      <c r="TC38" s="223"/>
      <c r="TD38" s="223"/>
      <c r="TE38" s="223"/>
      <c r="TF38" s="223"/>
      <c r="TG38" s="223"/>
      <c r="TH38" s="223"/>
      <c r="TI38" s="223"/>
      <c r="TJ38" s="223"/>
      <c r="TK38" s="223"/>
      <c r="TL38" s="223"/>
      <c r="TM38" s="223"/>
      <c r="TN38" s="223"/>
      <c r="TO38" s="223"/>
      <c r="TP38" s="223"/>
      <c r="TQ38" s="223"/>
      <c r="TR38" s="223"/>
      <c r="TS38" s="223"/>
      <c r="TT38" s="223"/>
      <c r="TU38" s="223"/>
      <c r="TV38" s="223"/>
      <c r="TW38" s="223"/>
      <c r="TX38" s="223"/>
      <c r="TY38" s="223"/>
      <c r="TZ38" s="223"/>
      <c r="UA38" s="223"/>
      <c r="UB38" s="223"/>
      <c r="UC38" s="223"/>
      <c r="UD38" s="223"/>
      <c r="UE38" s="223"/>
      <c r="UF38" s="223"/>
      <c r="UG38" s="223"/>
      <c r="UH38" s="223"/>
      <c r="UI38" s="223"/>
      <c r="UJ38" s="223"/>
      <c r="UK38" s="223"/>
      <c r="UL38" s="223"/>
      <c r="UM38" s="223"/>
      <c r="UN38" s="223"/>
      <c r="UO38" s="223"/>
      <c r="UP38" s="223"/>
      <c r="UQ38" s="223"/>
      <c r="UR38" s="223"/>
      <c r="US38" s="223"/>
      <c r="UT38" s="223"/>
      <c r="UU38" s="223"/>
      <c r="UV38" s="223"/>
      <c r="UW38" s="223"/>
      <c r="UX38" s="223"/>
      <c r="UY38" s="223"/>
      <c r="UZ38" s="223"/>
      <c r="VA38" s="223"/>
      <c r="VB38" s="223"/>
      <c r="VC38" s="223"/>
      <c r="VD38" s="223"/>
      <c r="VE38" s="223"/>
      <c r="VF38" s="223"/>
      <c r="VG38" s="223"/>
      <c r="VH38" s="223"/>
      <c r="VI38" s="223"/>
      <c r="VJ38" s="223"/>
      <c r="VK38" s="223"/>
      <c r="VL38" s="223"/>
      <c r="VM38" s="223"/>
      <c r="VN38" s="223"/>
      <c r="VO38" s="223"/>
      <c r="VP38" s="223"/>
      <c r="VQ38" s="223"/>
      <c r="VR38" s="223"/>
      <c r="VS38" s="223"/>
      <c r="VT38" s="223"/>
      <c r="VU38" s="223"/>
      <c r="VV38" s="223"/>
      <c r="VW38" s="223"/>
      <c r="VX38" s="223"/>
      <c r="VY38" s="223"/>
      <c r="VZ38" s="223"/>
      <c r="WA38" s="223"/>
      <c r="WB38" s="223"/>
      <c r="WC38" s="223"/>
      <c r="WD38" s="223"/>
      <c r="WE38" s="223"/>
      <c r="WF38" s="223"/>
      <c r="WG38" s="223"/>
      <c r="WH38" s="223"/>
      <c r="WI38" s="223"/>
      <c r="WJ38" s="223"/>
      <c r="WK38" s="223"/>
      <c r="WL38" s="223"/>
      <c r="WM38" s="223"/>
      <c r="WN38" s="223"/>
      <c r="WO38" s="223"/>
      <c r="WP38" s="223"/>
      <c r="WQ38" s="223"/>
      <c r="WR38" s="223"/>
      <c r="WS38" s="223"/>
      <c r="WT38" s="223"/>
      <c r="WU38" s="223"/>
      <c r="WV38" s="223"/>
      <c r="WW38" s="223"/>
      <c r="WX38" s="223"/>
      <c r="WY38" s="223"/>
      <c r="WZ38" s="223"/>
      <c r="XA38" s="223"/>
      <c r="XB38" s="223"/>
      <c r="XC38" s="223"/>
      <c r="XD38" s="223"/>
      <c r="XE38" s="223"/>
      <c r="XF38" s="223"/>
      <c r="XG38" s="223"/>
      <c r="XH38" s="223"/>
      <c r="XI38" s="223"/>
      <c r="XJ38" s="223"/>
      <c r="XK38" s="223"/>
      <c r="XL38" s="223"/>
      <c r="XM38" s="223"/>
      <c r="XN38" s="223"/>
      <c r="XO38" s="223"/>
      <c r="XP38" s="223"/>
      <c r="XQ38" s="223"/>
      <c r="XR38" s="223"/>
      <c r="XS38" s="223"/>
      <c r="XT38" s="223"/>
      <c r="XU38" s="223"/>
      <c r="XV38" s="223"/>
      <c r="XW38" s="223"/>
      <c r="XX38" s="223"/>
      <c r="XY38" s="223"/>
      <c r="XZ38" s="223"/>
      <c r="YA38" s="223"/>
      <c r="YB38" s="223"/>
      <c r="YC38" s="223"/>
      <c r="YD38" s="223"/>
      <c r="YE38" s="223"/>
      <c r="YF38" s="223"/>
      <c r="YG38" s="223"/>
      <c r="YH38" s="223"/>
      <c r="YI38" s="223"/>
      <c r="YJ38" s="223"/>
      <c r="YK38" s="223"/>
      <c r="YL38" s="223"/>
      <c r="YM38" s="223"/>
      <c r="YN38" s="223"/>
      <c r="YO38" s="223"/>
      <c r="YP38" s="223"/>
      <c r="YQ38" s="223"/>
      <c r="YR38" s="223"/>
      <c r="YS38" s="223"/>
      <c r="YT38" s="223"/>
      <c r="YU38" s="223"/>
      <c r="YV38" s="223"/>
      <c r="YW38" s="223"/>
      <c r="YX38" s="223"/>
      <c r="YY38" s="223"/>
      <c r="YZ38" s="223"/>
      <c r="ZA38" s="223"/>
      <c r="ZB38" s="223"/>
      <c r="ZC38" s="223"/>
      <c r="ZD38" s="223"/>
      <c r="ZE38" s="223"/>
      <c r="ZF38" s="223"/>
      <c r="ZG38" s="223"/>
      <c r="ZH38" s="223"/>
      <c r="ZI38" s="223"/>
      <c r="ZJ38" s="223"/>
      <c r="ZK38" s="223"/>
      <c r="ZL38" s="223"/>
      <c r="ZM38" s="223"/>
      <c r="ZN38" s="223"/>
      <c r="ZO38" s="223"/>
      <c r="ZP38" s="223"/>
      <c r="ZQ38" s="223"/>
      <c r="ZR38" s="223"/>
      <c r="ZS38" s="223"/>
      <c r="ZT38" s="223"/>
      <c r="ZU38" s="223"/>
      <c r="ZV38" s="223"/>
      <c r="ZW38" s="223"/>
      <c r="ZX38" s="223"/>
      <c r="ZY38" s="223"/>
      <c r="ZZ38" s="223"/>
      <c r="AAA38" s="223"/>
      <c r="AAB38" s="223"/>
      <c r="AAC38" s="223"/>
      <c r="AAD38" s="223"/>
      <c r="AAE38" s="223"/>
      <c r="AAF38" s="223"/>
      <c r="AAG38" s="223"/>
      <c r="AAH38" s="223"/>
      <c r="AAI38" s="223"/>
      <c r="AAJ38" s="223"/>
      <c r="AAK38" s="223"/>
      <c r="AAL38" s="223"/>
      <c r="AAM38" s="223"/>
      <c r="AAN38" s="223"/>
      <c r="AAO38" s="223"/>
      <c r="AAP38" s="223"/>
      <c r="AAQ38" s="223"/>
      <c r="AAR38" s="223"/>
      <c r="AAS38" s="223"/>
      <c r="AAT38" s="223"/>
      <c r="AAU38" s="223"/>
      <c r="AAV38" s="223"/>
      <c r="AAW38" s="223"/>
      <c r="AAX38" s="223"/>
      <c r="AAY38" s="223"/>
      <c r="AAZ38" s="223"/>
      <c r="ABA38" s="223"/>
      <c r="ABB38" s="223"/>
      <c r="ABC38" s="223"/>
      <c r="ABD38" s="223"/>
      <c r="ABE38" s="223"/>
      <c r="ABF38" s="223"/>
      <c r="ABG38" s="223"/>
      <c r="ABH38" s="223"/>
      <c r="ABI38" s="223"/>
      <c r="ABJ38" s="223"/>
      <c r="ABK38" s="223"/>
      <c r="ABL38" s="223"/>
      <c r="ABM38" s="223"/>
      <c r="ABN38" s="223"/>
      <c r="ABO38" s="223"/>
      <c r="ABP38" s="223"/>
      <c r="ABQ38" s="223"/>
      <c r="ABR38" s="223"/>
      <c r="ABS38" s="223"/>
      <c r="ABT38" s="223"/>
      <c r="ABU38" s="223"/>
      <c r="ABV38" s="223"/>
      <c r="ABW38" s="223"/>
      <c r="ABX38" s="223"/>
      <c r="ABY38" s="223"/>
      <c r="ABZ38" s="223"/>
      <c r="ACA38" s="223"/>
      <c r="ACB38" s="223"/>
      <c r="ACC38" s="223"/>
      <c r="ACD38" s="223"/>
      <c r="ACE38" s="223"/>
      <c r="ACF38" s="223"/>
      <c r="ACG38" s="223"/>
      <c r="ACH38" s="223"/>
      <c r="ACI38" s="223"/>
      <c r="ACJ38" s="223"/>
      <c r="ACK38" s="223"/>
      <c r="ACL38" s="223"/>
      <c r="ACM38" s="223"/>
      <c r="ACN38" s="223"/>
      <c r="ACO38" s="223"/>
      <c r="ACP38" s="223"/>
      <c r="ACQ38" s="223"/>
      <c r="ACR38" s="223"/>
      <c r="ACS38" s="223"/>
      <c r="ACT38" s="223"/>
      <c r="ACU38" s="223"/>
      <c r="ACV38" s="223"/>
      <c r="ACW38" s="223"/>
      <c r="ACX38" s="223"/>
    </row>
    <row r="39" spans="1:778" s="214" customFormat="1" ht="77.25" customHeight="1">
      <c r="A39" s="151"/>
      <c r="B39" s="151"/>
      <c r="C39" s="221"/>
      <c r="D39" s="216" t="s">
        <v>336</v>
      </c>
      <c r="E39" s="219">
        <f t="shared" si="0"/>
        <v>78462.100000000006</v>
      </c>
      <c r="F39" s="219">
        <v>0</v>
      </c>
      <c r="G39" s="219">
        <v>0</v>
      </c>
      <c r="H39" s="219">
        <v>0</v>
      </c>
      <c r="I39" s="219">
        <v>0</v>
      </c>
      <c r="J39" s="216">
        <v>45795</v>
      </c>
      <c r="K39" s="216">
        <v>0</v>
      </c>
      <c r="L39" s="216">
        <v>0</v>
      </c>
      <c r="M39" s="216">
        <v>32667.1</v>
      </c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3"/>
      <c r="BR39" s="223"/>
      <c r="BS39" s="223"/>
      <c r="BT39" s="223"/>
      <c r="BU39" s="223"/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223"/>
      <c r="CL39" s="223"/>
      <c r="CM39" s="223"/>
      <c r="CN39" s="223"/>
      <c r="CO39" s="223"/>
      <c r="CP39" s="223"/>
      <c r="CQ39" s="223"/>
      <c r="CR39" s="223"/>
      <c r="CS39" s="223"/>
      <c r="CT39" s="223"/>
      <c r="CU39" s="223"/>
      <c r="CV39" s="223"/>
      <c r="CW39" s="223"/>
      <c r="CX39" s="223"/>
      <c r="CY39" s="223"/>
      <c r="CZ39" s="223"/>
      <c r="DA39" s="223"/>
      <c r="DB39" s="223"/>
      <c r="DC39" s="223"/>
      <c r="DD39" s="223"/>
      <c r="DE39" s="223"/>
      <c r="DF39" s="223"/>
      <c r="DG39" s="223"/>
      <c r="DH39" s="223"/>
      <c r="DI39" s="223"/>
      <c r="DJ39" s="223"/>
      <c r="DK39" s="223"/>
      <c r="DL39" s="223"/>
      <c r="DM39" s="223"/>
      <c r="DN39" s="223"/>
      <c r="DO39" s="223"/>
      <c r="DP39" s="223"/>
      <c r="DQ39" s="223"/>
      <c r="DR39" s="223"/>
      <c r="DS39" s="223"/>
      <c r="DT39" s="223"/>
      <c r="DU39" s="223"/>
      <c r="DV39" s="223"/>
      <c r="DW39" s="223"/>
      <c r="DX39" s="223"/>
      <c r="DY39" s="223"/>
      <c r="DZ39" s="223"/>
      <c r="EA39" s="223"/>
      <c r="EB39" s="223"/>
      <c r="EC39" s="223"/>
      <c r="ED39" s="223"/>
      <c r="EE39" s="223"/>
      <c r="EF39" s="223"/>
      <c r="EG39" s="223"/>
      <c r="EH39" s="223"/>
      <c r="EI39" s="223"/>
      <c r="EJ39" s="223"/>
      <c r="EK39" s="223"/>
      <c r="EL39" s="223"/>
      <c r="EM39" s="223"/>
      <c r="EN39" s="223"/>
      <c r="EO39" s="223"/>
      <c r="EP39" s="223"/>
      <c r="EQ39" s="223"/>
      <c r="ER39" s="223"/>
      <c r="ES39" s="223"/>
      <c r="ET39" s="223"/>
      <c r="EU39" s="223"/>
      <c r="EV39" s="223"/>
      <c r="EW39" s="223"/>
      <c r="EX39" s="223"/>
      <c r="EY39" s="223"/>
      <c r="EZ39" s="223"/>
      <c r="FA39" s="223"/>
      <c r="FB39" s="223"/>
      <c r="FC39" s="223"/>
      <c r="FD39" s="223"/>
      <c r="FE39" s="223"/>
      <c r="FF39" s="223"/>
      <c r="FG39" s="223"/>
      <c r="FH39" s="223"/>
      <c r="FI39" s="223"/>
      <c r="FJ39" s="223"/>
      <c r="FK39" s="223"/>
      <c r="FL39" s="223"/>
      <c r="FM39" s="223"/>
      <c r="FN39" s="223"/>
      <c r="FO39" s="223"/>
      <c r="FP39" s="223"/>
      <c r="FQ39" s="223"/>
      <c r="FR39" s="223"/>
      <c r="FS39" s="223"/>
      <c r="FT39" s="223"/>
      <c r="FU39" s="223"/>
      <c r="FV39" s="223"/>
      <c r="FW39" s="223"/>
      <c r="FX39" s="223"/>
      <c r="FY39" s="223"/>
      <c r="FZ39" s="223"/>
      <c r="GA39" s="223"/>
      <c r="GB39" s="223"/>
      <c r="GC39" s="223"/>
      <c r="GD39" s="223"/>
      <c r="GE39" s="223"/>
      <c r="GF39" s="223"/>
      <c r="GG39" s="223"/>
      <c r="GH39" s="223"/>
      <c r="GI39" s="223"/>
      <c r="GJ39" s="223"/>
      <c r="GK39" s="223"/>
      <c r="GL39" s="223"/>
      <c r="GM39" s="223"/>
      <c r="GN39" s="223"/>
      <c r="GO39" s="223"/>
      <c r="GP39" s="223"/>
      <c r="GQ39" s="223"/>
      <c r="GR39" s="223"/>
      <c r="GS39" s="223"/>
      <c r="GT39" s="223"/>
      <c r="GU39" s="223"/>
      <c r="GV39" s="223"/>
      <c r="GW39" s="223"/>
      <c r="GX39" s="223"/>
      <c r="GY39" s="223"/>
      <c r="GZ39" s="223"/>
      <c r="HA39" s="223"/>
      <c r="HB39" s="223"/>
      <c r="HC39" s="223"/>
      <c r="HD39" s="223"/>
      <c r="HE39" s="223"/>
      <c r="HF39" s="223"/>
      <c r="HG39" s="223"/>
      <c r="HH39" s="223"/>
      <c r="HI39" s="223"/>
      <c r="HJ39" s="223"/>
      <c r="HK39" s="223"/>
      <c r="HL39" s="223"/>
      <c r="HM39" s="223"/>
      <c r="HN39" s="223"/>
      <c r="HO39" s="223"/>
      <c r="HP39" s="223"/>
      <c r="HQ39" s="223"/>
      <c r="HR39" s="223"/>
      <c r="HS39" s="223"/>
      <c r="HT39" s="223"/>
      <c r="HU39" s="223"/>
      <c r="HV39" s="223"/>
      <c r="HW39" s="223"/>
      <c r="HX39" s="223"/>
      <c r="HY39" s="223"/>
      <c r="HZ39" s="223"/>
      <c r="IA39" s="223"/>
      <c r="IB39" s="223"/>
      <c r="IC39" s="223"/>
      <c r="ID39" s="223"/>
      <c r="IE39" s="223"/>
      <c r="IF39" s="223"/>
      <c r="IG39" s="223"/>
      <c r="IH39" s="223"/>
      <c r="II39" s="223"/>
      <c r="IJ39" s="223"/>
      <c r="IK39" s="223"/>
      <c r="IL39" s="223"/>
      <c r="IM39" s="223"/>
      <c r="IN39" s="223"/>
      <c r="IO39" s="223"/>
      <c r="IP39" s="223"/>
      <c r="IQ39" s="223"/>
      <c r="IR39" s="223"/>
      <c r="IS39" s="223"/>
      <c r="IT39" s="223"/>
      <c r="IU39" s="223"/>
      <c r="IV39" s="223"/>
      <c r="IW39" s="223"/>
      <c r="IX39" s="223"/>
      <c r="IY39" s="223"/>
      <c r="IZ39" s="223"/>
      <c r="JA39" s="223"/>
      <c r="JB39" s="223"/>
      <c r="JC39" s="223"/>
      <c r="JD39" s="223"/>
      <c r="JE39" s="223"/>
      <c r="JF39" s="223"/>
      <c r="JG39" s="223"/>
      <c r="JH39" s="223"/>
      <c r="JI39" s="223"/>
      <c r="JJ39" s="223"/>
      <c r="JK39" s="223"/>
      <c r="JL39" s="223"/>
      <c r="JM39" s="223"/>
      <c r="JN39" s="223"/>
      <c r="JO39" s="223"/>
      <c r="JP39" s="223"/>
      <c r="JQ39" s="223"/>
      <c r="JR39" s="223"/>
      <c r="JS39" s="223"/>
      <c r="JT39" s="223"/>
      <c r="JU39" s="223"/>
      <c r="JV39" s="223"/>
      <c r="JW39" s="223"/>
      <c r="JX39" s="223"/>
      <c r="JY39" s="223"/>
      <c r="JZ39" s="223"/>
      <c r="KA39" s="223"/>
      <c r="KB39" s="223"/>
      <c r="KC39" s="223"/>
      <c r="KD39" s="223"/>
      <c r="KE39" s="223"/>
      <c r="KF39" s="223"/>
      <c r="KG39" s="223"/>
      <c r="KH39" s="223"/>
      <c r="KI39" s="223"/>
      <c r="KJ39" s="223"/>
      <c r="KK39" s="223"/>
      <c r="KL39" s="223"/>
      <c r="KM39" s="223"/>
      <c r="KN39" s="223"/>
      <c r="KO39" s="223"/>
      <c r="KP39" s="223"/>
      <c r="KQ39" s="223"/>
      <c r="KR39" s="223"/>
      <c r="KS39" s="223"/>
      <c r="KT39" s="223"/>
      <c r="KU39" s="223"/>
      <c r="KV39" s="223"/>
      <c r="KW39" s="223"/>
      <c r="KX39" s="223"/>
      <c r="KY39" s="223"/>
      <c r="KZ39" s="223"/>
      <c r="LA39" s="223"/>
      <c r="LB39" s="223"/>
      <c r="LC39" s="223"/>
      <c r="LD39" s="223"/>
      <c r="LE39" s="223"/>
      <c r="LF39" s="223"/>
      <c r="LG39" s="223"/>
      <c r="LH39" s="223"/>
      <c r="LI39" s="223"/>
      <c r="LJ39" s="223"/>
      <c r="LK39" s="223"/>
      <c r="LL39" s="223"/>
      <c r="LM39" s="223"/>
      <c r="LN39" s="223"/>
      <c r="LO39" s="223"/>
      <c r="LP39" s="223"/>
      <c r="LQ39" s="223"/>
      <c r="LR39" s="223"/>
      <c r="LS39" s="223"/>
      <c r="LT39" s="223"/>
      <c r="LU39" s="223"/>
      <c r="LV39" s="223"/>
      <c r="LW39" s="223"/>
      <c r="LX39" s="223"/>
      <c r="LY39" s="223"/>
      <c r="LZ39" s="223"/>
      <c r="MA39" s="223"/>
      <c r="MB39" s="223"/>
      <c r="MC39" s="223"/>
      <c r="MD39" s="223"/>
      <c r="ME39" s="223"/>
      <c r="MF39" s="223"/>
      <c r="MG39" s="223"/>
      <c r="MH39" s="223"/>
      <c r="MI39" s="223"/>
      <c r="MJ39" s="223"/>
      <c r="MK39" s="223"/>
      <c r="ML39" s="223"/>
      <c r="MM39" s="223"/>
      <c r="MN39" s="223"/>
      <c r="MO39" s="223"/>
      <c r="MP39" s="223"/>
      <c r="MQ39" s="223"/>
      <c r="MR39" s="223"/>
      <c r="MS39" s="223"/>
      <c r="MT39" s="223"/>
      <c r="MU39" s="223"/>
      <c r="MV39" s="223"/>
      <c r="MW39" s="223"/>
      <c r="MX39" s="223"/>
      <c r="MY39" s="223"/>
      <c r="MZ39" s="223"/>
      <c r="NA39" s="223"/>
      <c r="NB39" s="223"/>
      <c r="NC39" s="223"/>
      <c r="ND39" s="223"/>
      <c r="NE39" s="223"/>
      <c r="NF39" s="223"/>
      <c r="NG39" s="223"/>
      <c r="NH39" s="223"/>
      <c r="NI39" s="223"/>
      <c r="NJ39" s="223"/>
      <c r="NK39" s="223"/>
      <c r="NL39" s="223"/>
      <c r="NM39" s="223"/>
      <c r="NN39" s="223"/>
      <c r="NO39" s="223"/>
      <c r="NP39" s="223"/>
      <c r="NQ39" s="223"/>
      <c r="NR39" s="223"/>
      <c r="NS39" s="223"/>
      <c r="NT39" s="223"/>
      <c r="NU39" s="223"/>
      <c r="NV39" s="223"/>
      <c r="NW39" s="223"/>
      <c r="NX39" s="223"/>
      <c r="NY39" s="223"/>
      <c r="NZ39" s="223"/>
      <c r="OA39" s="223"/>
      <c r="OB39" s="223"/>
      <c r="OC39" s="223"/>
      <c r="OD39" s="223"/>
      <c r="OE39" s="223"/>
      <c r="OF39" s="223"/>
      <c r="OG39" s="223"/>
      <c r="OH39" s="223"/>
      <c r="OI39" s="223"/>
      <c r="OJ39" s="223"/>
      <c r="OK39" s="223"/>
      <c r="OL39" s="223"/>
      <c r="OM39" s="223"/>
      <c r="ON39" s="223"/>
      <c r="OO39" s="223"/>
      <c r="OP39" s="223"/>
      <c r="OQ39" s="223"/>
      <c r="OR39" s="223"/>
      <c r="OS39" s="223"/>
      <c r="OT39" s="223"/>
      <c r="OU39" s="223"/>
      <c r="OV39" s="223"/>
      <c r="OW39" s="223"/>
      <c r="OX39" s="223"/>
      <c r="OY39" s="223"/>
      <c r="OZ39" s="223"/>
      <c r="PA39" s="223"/>
      <c r="PB39" s="223"/>
      <c r="PC39" s="223"/>
      <c r="PD39" s="223"/>
      <c r="PE39" s="223"/>
      <c r="PF39" s="223"/>
      <c r="PG39" s="223"/>
      <c r="PH39" s="223"/>
      <c r="PI39" s="223"/>
      <c r="PJ39" s="223"/>
      <c r="PK39" s="223"/>
      <c r="PL39" s="223"/>
      <c r="PM39" s="223"/>
      <c r="PN39" s="223"/>
      <c r="PO39" s="223"/>
      <c r="PP39" s="223"/>
      <c r="PQ39" s="223"/>
      <c r="PR39" s="223"/>
      <c r="PS39" s="223"/>
      <c r="PT39" s="223"/>
      <c r="PU39" s="223"/>
      <c r="PV39" s="223"/>
      <c r="PW39" s="223"/>
      <c r="PX39" s="223"/>
      <c r="PY39" s="223"/>
      <c r="PZ39" s="223"/>
      <c r="QA39" s="223"/>
      <c r="QB39" s="223"/>
      <c r="QC39" s="223"/>
      <c r="QD39" s="223"/>
      <c r="QE39" s="223"/>
      <c r="QF39" s="223"/>
      <c r="QG39" s="223"/>
      <c r="QH39" s="223"/>
      <c r="QI39" s="223"/>
      <c r="QJ39" s="223"/>
      <c r="QK39" s="223"/>
      <c r="QL39" s="223"/>
      <c r="QM39" s="223"/>
      <c r="QN39" s="223"/>
      <c r="QO39" s="223"/>
      <c r="QP39" s="223"/>
      <c r="QQ39" s="223"/>
      <c r="QR39" s="223"/>
      <c r="QS39" s="223"/>
      <c r="QT39" s="223"/>
      <c r="QU39" s="223"/>
      <c r="QV39" s="223"/>
      <c r="QW39" s="223"/>
      <c r="QX39" s="223"/>
      <c r="QY39" s="223"/>
      <c r="QZ39" s="223"/>
      <c r="RA39" s="223"/>
      <c r="RB39" s="223"/>
      <c r="RC39" s="223"/>
      <c r="RD39" s="223"/>
      <c r="RE39" s="223"/>
      <c r="RF39" s="223"/>
      <c r="RG39" s="223"/>
      <c r="RH39" s="223"/>
      <c r="RI39" s="223"/>
      <c r="RJ39" s="223"/>
      <c r="RK39" s="223"/>
      <c r="RL39" s="223"/>
      <c r="RM39" s="223"/>
      <c r="RN39" s="223"/>
      <c r="RO39" s="223"/>
      <c r="RP39" s="223"/>
      <c r="RQ39" s="223"/>
      <c r="RR39" s="223"/>
      <c r="RS39" s="223"/>
      <c r="RT39" s="223"/>
      <c r="RU39" s="223"/>
      <c r="RV39" s="223"/>
      <c r="RW39" s="223"/>
      <c r="RX39" s="223"/>
      <c r="RY39" s="223"/>
      <c r="RZ39" s="223"/>
      <c r="SA39" s="223"/>
      <c r="SB39" s="223"/>
      <c r="SC39" s="223"/>
      <c r="SD39" s="223"/>
      <c r="SE39" s="223"/>
      <c r="SF39" s="223"/>
      <c r="SG39" s="223"/>
      <c r="SH39" s="223"/>
      <c r="SI39" s="223"/>
      <c r="SJ39" s="223"/>
      <c r="SK39" s="223"/>
      <c r="SL39" s="223"/>
      <c r="SM39" s="223"/>
      <c r="SN39" s="223"/>
      <c r="SO39" s="223"/>
      <c r="SP39" s="223"/>
      <c r="SQ39" s="223"/>
      <c r="SR39" s="223"/>
      <c r="SS39" s="223"/>
      <c r="ST39" s="223"/>
      <c r="SU39" s="223"/>
      <c r="SV39" s="223"/>
      <c r="SW39" s="223"/>
      <c r="SX39" s="223"/>
      <c r="SY39" s="223"/>
      <c r="SZ39" s="223"/>
      <c r="TA39" s="223"/>
      <c r="TB39" s="223"/>
      <c r="TC39" s="223"/>
      <c r="TD39" s="223"/>
      <c r="TE39" s="223"/>
      <c r="TF39" s="223"/>
      <c r="TG39" s="223"/>
      <c r="TH39" s="223"/>
      <c r="TI39" s="223"/>
      <c r="TJ39" s="223"/>
      <c r="TK39" s="223"/>
      <c r="TL39" s="223"/>
      <c r="TM39" s="223"/>
      <c r="TN39" s="223"/>
      <c r="TO39" s="223"/>
      <c r="TP39" s="223"/>
      <c r="TQ39" s="223"/>
      <c r="TR39" s="223"/>
      <c r="TS39" s="223"/>
      <c r="TT39" s="223"/>
      <c r="TU39" s="223"/>
      <c r="TV39" s="223"/>
      <c r="TW39" s="223"/>
      <c r="TX39" s="223"/>
      <c r="TY39" s="223"/>
      <c r="TZ39" s="223"/>
      <c r="UA39" s="223"/>
      <c r="UB39" s="223"/>
      <c r="UC39" s="223"/>
      <c r="UD39" s="223"/>
      <c r="UE39" s="223"/>
      <c r="UF39" s="223"/>
      <c r="UG39" s="223"/>
      <c r="UH39" s="223"/>
      <c r="UI39" s="223"/>
      <c r="UJ39" s="223"/>
      <c r="UK39" s="223"/>
      <c r="UL39" s="223"/>
      <c r="UM39" s="223"/>
      <c r="UN39" s="223"/>
      <c r="UO39" s="223"/>
      <c r="UP39" s="223"/>
      <c r="UQ39" s="223"/>
      <c r="UR39" s="223"/>
      <c r="US39" s="223"/>
      <c r="UT39" s="223"/>
      <c r="UU39" s="223"/>
      <c r="UV39" s="223"/>
      <c r="UW39" s="223"/>
      <c r="UX39" s="223"/>
      <c r="UY39" s="223"/>
      <c r="UZ39" s="223"/>
      <c r="VA39" s="223"/>
      <c r="VB39" s="223"/>
      <c r="VC39" s="223"/>
      <c r="VD39" s="223"/>
      <c r="VE39" s="223"/>
      <c r="VF39" s="223"/>
      <c r="VG39" s="223"/>
      <c r="VH39" s="223"/>
      <c r="VI39" s="223"/>
      <c r="VJ39" s="223"/>
      <c r="VK39" s="223"/>
      <c r="VL39" s="223"/>
      <c r="VM39" s="223"/>
      <c r="VN39" s="223"/>
      <c r="VO39" s="223"/>
      <c r="VP39" s="223"/>
      <c r="VQ39" s="223"/>
      <c r="VR39" s="223"/>
      <c r="VS39" s="223"/>
      <c r="VT39" s="223"/>
      <c r="VU39" s="223"/>
      <c r="VV39" s="223"/>
      <c r="VW39" s="223"/>
      <c r="VX39" s="223"/>
      <c r="VY39" s="223"/>
      <c r="VZ39" s="223"/>
      <c r="WA39" s="223"/>
      <c r="WB39" s="223"/>
      <c r="WC39" s="223"/>
      <c r="WD39" s="223"/>
      <c r="WE39" s="223"/>
      <c r="WF39" s="223"/>
      <c r="WG39" s="223"/>
      <c r="WH39" s="223"/>
      <c r="WI39" s="223"/>
      <c r="WJ39" s="223"/>
      <c r="WK39" s="223"/>
      <c r="WL39" s="223"/>
      <c r="WM39" s="223"/>
      <c r="WN39" s="223"/>
      <c r="WO39" s="223"/>
      <c r="WP39" s="223"/>
      <c r="WQ39" s="223"/>
      <c r="WR39" s="223"/>
      <c r="WS39" s="223"/>
      <c r="WT39" s="223"/>
      <c r="WU39" s="223"/>
      <c r="WV39" s="223"/>
      <c r="WW39" s="223"/>
      <c r="WX39" s="223"/>
      <c r="WY39" s="223"/>
      <c r="WZ39" s="223"/>
      <c r="XA39" s="223"/>
      <c r="XB39" s="223"/>
      <c r="XC39" s="223"/>
      <c r="XD39" s="223"/>
      <c r="XE39" s="223"/>
      <c r="XF39" s="223"/>
      <c r="XG39" s="223"/>
      <c r="XH39" s="223"/>
      <c r="XI39" s="223"/>
      <c r="XJ39" s="223"/>
      <c r="XK39" s="223"/>
      <c r="XL39" s="223"/>
      <c r="XM39" s="223"/>
      <c r="XN39" s="223"/>
      <c r="XO39" s="223"/>
      <c r="XP39" s="223"/>
      <c r="XQ39" s="223"/>
      <c r="XR39" s="223"/>
      <c r="XS39" s="223"/>
      <c r="XT39" s="223"/>
      <c r="XU39" s="223"/>
      <c r="XV39" s="223"/>
      <c r="XW39" s="223"/>
      <c r="XX39" s="223"/>
      <c r="XY39" s="223"/>
      <c r="XZ39" s="223"/>
      <c r="YA39" s="223"/>
      <c r="YB39" s="223"/>
      <c r="YC39" s="223"/>
      <c r="YD39" s="223"/>
      <c r="YE39" s="223"/>
      <c r="YF39" s="223"/>
      <c r="YG39" s="223"/>
      <c r="YH39" s="223"/>
      <c r="YI39" s="223"/>
      <c r="YJ39" s="223"/>
      <c r="YK39" s="223"/>
      <c r="YL39" s="223"/>
      <c r="YM39" s="223"/>
      <c r="YN39" s="223"/>
      <c r="YO39" s="223"/>
      <c r="YP39" s="223"/>
      <c r="YQ39" s="223"/>
      <c r="YR39" s="223"/>
      <c r="YS39" s="223"/>
      <c r="YT39" s="223"/>
      <c r="YU39" s="223"/>
      <c r="YV39" s="223"/>
      <c r="YW39" s="223"/>
      <c r="YX39" s="223"/>
      <c r="YY39" s="223"/>
      <c r="YZ39" s="223"/>
      <c r="ZA39" s="223"/>
      <c r="ZB39" s="223"/>
      <c r="ZC39" s="223"/>
      <c r="ZD39" s="223"/>
      <c r="ZE39" s="223"/>
      <c r="ZF39" s="223"/>
      <c r="ZG39" s="223"/>
      <c r="ZH39" s="223"/>
      <c r="ZI39" s="223"/>
      <c r="ZJ39" s="223"/>
      <c r="ZK39" s="223"/>
      <c r="ZL39" s="223"/>
      <c r="ZM39" s="223"/>
      <c r="ZN39" s="223"/>
      <c r="ZO39" s="223"/>
      <c r="ZP39" s="223"/>
      <c r="ZQ39" s="223"/>
      <c r="ZR39" s="223"/>
      <c r="ZS39" s="223"/>
      <c r="ZT39" s="223"/>
      <c r="ZU39" s="223"/>
      <c r="ZV39" s="223"/>
      <c r="ZW39" s="223"/>
      <c r="ZX39" s="223"/>
      <c r="ZY39" s="223"/>
      <c r="ZZ39" s="223"/>
      <c r="AAA39" s="223"/>
      <c r="AAB39" s="223"/>
      <c r="AAC39" s="223"/>
      <c r="AAD39" s="223"/>
      <c r="AAE39" s="223"/>
      <c r="AAF39" s="223"/>
      <c r="AAG39" s="223"/>
      <c r="AAH39" s="223"/>
      <c r="AAI39" s="223"/>
      <c r="AAJ39" s="223"/>
      <c r="AAK39" s="223"/>
      <c r="AAL39" s="223"/>
      <c r="AAM39" s="223"/>
      <c r="AAN39" s="223"/>
      <c r="AAO39" s="223"/>
      <c r="AAP39" s="223"/>
      <c r="AAQ39" s="223"/>
      <c r="AAR39" s="223"/>
      <c r="AAS39" s="223"/>
      <c r="AAT39" s="223"/>
      <c r="AAU39" s="223"/>
      <c r="AAV39" s="223"/>
      <c r="AAW39" s="223"/>
      <c r="AAX39" s="223"/>
      <c r="AAY39" s="223"/>
      <c r="AAZ39" s="223"/>
      <c r="ABA39" s="223"/>
      <c r="ABB39" s="223"/>
      <c r="ABC39" s="223"/>
      <c r="ABD39" s="223"/>
      <c r="ABE39" s="223"/>
      <c r="ABF39" s="223"/>
      <c r="ABG39" s="223"/>
      <c r="ABH39" s="223"/>
      <c r="ABI39" s="223"/>
      <c r="ABJ39" s="223"/>
      <c r="ABK39" s="223"/>
      <c r="ABL39" s="223"/>
      <c r="ABM39" s="223"/>
      <c r="ABN39" s="223"/>
      <c r="ABO39" s="223"/>
      <c r="ABP39" s="223"/>
      <c r="ABQ39" s="223"/>
      <c r="ABR39" s="223"/>
      <c r="ABS39" s="223"/>
      <c r="ABT39" s="223"/>
      <c r="ABU39" s="223"/>
      <c r="ABV39" s="223"/>
      <c r="ABW39" s="223"/>
      <c r="ABX39" s="223"/>
      <c r="ABY39" s="223"/>
      <c r="ABZ39" s="223"/>
      <c r="ACA39" s="223"/>
      <c r="ACB39" s="223"/>
      <c r="ACC39" s="223"/>
      <c r="ACD39" s="223"/>
      <c r="ACE39" s="223"/>
      <c r="ACF39" s="223"/>
      <c r="ACG39" s="223"/>
      <c r="ACH39" s="223"/>
      <c r="ACI39" s="223"/>
      <c r="ACJ39" s="223"/>
      <c r="ACK39" s="223"/>
      <c r="ACL39" s="223"/>
      <c r="ACM39" s="223"/>
      <c r="ACN39" s="223"/>
      <c r="ACO39" s="223"/>
      <c r="ACP39" s="223"/>
      <c r="ACQ39" s="223"/>
      <c r="ACR39" s="223"/>
      <c r="ACS39" s="223"/>
      <c r="ACT39" s="223"/>
      <c r="ACU39" s="223"/>
      <c r="ACV39" s="223"/>
      <c r="ACW39" s="223"/>
      <c r="ACX39" s="223"/>
    </row>
    <row r="40" spans="1:778" s="214" customFormat="1" ht="77.25" customHeight="1">
      <c r="A40" s="151"/>
      <c r="B40" s="151"/>
      <c r="C40" s="221"/>
      <c r="D40" s="216" t="s">
        <v>337</v>
      </c>
      <c r="E40" s="219">
        <f t="shared" si="0"/>
        <v>44101.2</v>
      </c>
      <c r="F40" s="219">
        <v>0</v>
      </c>
      <c r="G40" s="219">
        <v>0</v>
      </c>
      <c r="H40" s="219">
        <v>0</v>
      </c>
      <c r="I40" s="219">
        <v>0</v>
      </c>
      <c r="J40" s="216">
        <v>25740</v>
      </c>
      <c r="K40" s="216">
        <v>0</v>
      </c>
      <c r="L40" s="216">
        <v>0</v>
      </c>
      <c r="M40" s="216">
        <v>18361.2</v>
      </c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3"/>
      <c r="BR40" s="223"/>
      <c r="BS40" s="223"/>
      <c r="BT40" s="223"/>
      <c r="BU40" s="223"/>
      <c r="BV40" s="223"/>
      <c r="BW40" s="223"/>
      <c r="BX40" s="223"/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L40" s="223"/>
      <c r="CM40" s="223"/>
      <c r="CN40" s="223"/>
      <c r="CO40" s="223"/>
      <c r="CP40" s="223"/>
      <c r="CQ40" s="223"/>
      <c r="CR40" s="223"/>
      <c r="CS40" s="223"/>
      <c r="CT40" s="223"/>
      <c r="CU40" s="223"/>
      <c r="CV40" s="223"/>
      <c r="CW40" s="223"/>
      <c r="CX40" s="223"/>
      <c r="CY40" s="223"/>
      <c r="CZ40" s="223"/>
      <c r="DA40" s="223"/>
      <c r="DB40" s="223"/>
      <c r="DC40" s="223"/>
      <c r="DD40" s="223"/>
      <c r="DE40" s="223"/>
      <c r="DF40" s="223"/>
      <c r="DG40" s="223"/>
      <c r="DH40" s="223"/>
      <c r="DI40" s="223"/>
      <c r="DJ40" s="223"/>
      <c r="DK40" s="223"/>
      <c r="DL40" s="223"/>
      <c r="DM40" s="223"/>
      <c r="DN40" s="223"/>
      <c r="DO40" s="223"/>
      <c r="DP40" s="223"/>
      <c r="DQ40" s="223"/>
      <c r="DR40" s="223"/>
      <c r="DS40" s="223"/>
      <c r="DT40" s="223"/>
      <c r="DU40" s="223"/>
      <c r="DV40" s="223"/>
      <c r="DW40" s="223"/>
      <c r="DX40" s="223"/>
      <c r="DY40" s="223"/>
      <c r="DZ40" s="223"/>
      <c r="EA40" s="223"/>
      <c r="EB40" s="223"/>
      <c r="EC40" s="223"/>
      <c r="ED40" s="223"/>
      <c r="EE40" s="223"/>
      <c r="EF40" s="223"/>
      <c r="EG40" s="223"/>
      <c r="EH40" s="223"/>
      <c r="EI40" s="223"/>
      <c r="EJ40" s="223"/>
      <c r="EK40" s="223"/>
      <c r="EL40" s="223"/>
      <c r="EM40" s="223"/>
      <c r="EN40" s="223"/>
      <c r="EO40" s="223"/>
      <c r="EP40" s="223"/>
      <c r="EQ40" s="223"/>
      <c r="ER40" s="223"/>
      <c r="ES40" s="223"/>
      <c r="ET40" s="223"/>
      <c r="EU40" s="223"/>
      <c r="EV40" s="223"/>
      <c r="EW40" s="223"/>
      <c r="EX40" s="223"/>
      <c r="EY40" s="223"/>
      <c r="EZ40" s="223"/>
      <c r="FA40" s="223"/>
      <c r="FB40" s="223"/>
      <c r="FC40" s="223"/>
      <c r="FD40" s="223"/>
      <c r="FE40" s="223"/>
      <c r="FF40" s="223"/>
      <c r="FG40" s="223"/>
      <c r="FH40" s="223"/>
      <c r="FI40" s="223"/>
      <c r="FJ40" s="223"/>
      <c r="FK40" s="223"/>
      <c r="FL40" s="223"/>
      <c r="FM40" s="223"/>
      <c r="FN40" s="223"/>
      <c r="FO40" s="223"/>
      <c r="FP40" s="223"/>
      <c r="FQ40" s="223"/>
      <c r="FR40" s="223"/>
      <c r="FS40" s="223"/>
      <c r="FT40" s="223"/>
      <c r="FU40" s="223"/>
      <c r="FV40" s="223"/>
      <c r="FW40" s="223"/>
      <c r="FX40" s="223"/>
      <c r="FY40" s="223"/>
      <c r="FZ40" s="223"/>
      <c r="GA40" s="223"/>
      <c r="GB40" s="223"/>
      <c r="GC40" s="223"/>
      <c r="GD40" s="223"/>
      <c r="GE40" s="223"/>
      <c r="GF40" s="223"/>
      <c r="GG40" s="223"/>
      <c r="GH40" s="223"/>
      <c r="GI40" s="223"/>
      <c r="GJ40" s="223"/>
      <c r="GK40" s="223"/>
      <c r="GL40" s="223"/>
      <c r="GM40" s="223"/>
      <c r="GN40" s="223"/>
      <c r="GO40" s="223"/>
      <c r="GP40" s="223"/>
      <c r="GQ40" s="223"/>
      <c r="GR40" s="223"/>
      <c r="GS40" s="223"/>
      <c r="GT40" s="223"/>
      <c r="GU40" s="223"/>
      <c r="GV40" s="223"/>
      <c r="GW40" s="223"/>
      <c r="GX40" s="223"/>
      <c r="GY40" s="223"/>
      <c r="GZ40" s="223"/>
      <c r="HA40" s="223"/>
      <c r="HB40" s="223"/>
      <c r="HC40" s="223"/>
      <c r="HD40" s="223"/>
      <c r="HE40" s="223"/>
      <c r="HF40" s="223"/>
      <c r="HG40" s="223"/>
      <c r="HH40" s="223"/>
      <c r="HI40" s="223"/>
      <c r="HJ40" s="223"/>
      <c r="HK40" s="223"/>
      <c r="HL40" s="223"/>
      <c r="HM40" s="223"/>
      <c r="HN40" s="223"/>
      <c r="HO40" s="223"/>
      <c r="HP40" s="223"/>
      <c r="HQ40" s="223"/>
      <c r="HR40" s="223"/>
      <c r="HS40" s="223"/>
      <c r="HT40" s="223"/>
      <c r="HU40" s="223"/>
      <c r="HV40" s="223"/>
      <c r="HW40" s="223"/>
      <c r="HX40" s="223"/>
      <c r="HY40" s="223"/>
      <c r="HZ40" s="223"/>
      <c r="IA40" s="223"/>
      <c r="IB40" s="223"/>
      <c r="IC40" s="223"/>
      <c r="ID40" s="223"/>
      <c r="IE40" s="223"/>
      <c r="IF40" s="223"/>
      <c r="IG40" s="223"/>
      <c r="IH40" s="223"/>
      <c r="II40" s="223"/>
      <c r="IJ40" s="223"/>
      <c r="IK40" s="223"/>
      <c r="IL40" s="223"/>
      <c r="IM40" s="223"/>
      <c r="IN40" s="223"/>
      <c r="IO40" s="223"/>
      <c r="IP40" s="223"/>
      <c r="IQ40" s="223"/>
      <c r="IR40" s="223"/>
      <c r="IS40" s="223"/>
      <c r="IT40" s="223"/>
      <c r="IU40" s="223"/>
      <c r="IV40" s="223"/>
      <c r="IW40" s="223"/>
      <c r="IX40" s="223"/>
      <c r="IY40" s="223"/>
      <c r="IZ40" s="223"/>
      <c r="JA40" s="223"/>
      <c r="JB40" s="223"/>
      <c r="JC40" s="223"/>
      <c r="JD40" s="223"/>
      <c r="JE40" s="223"/>
      <c r="JF40" s="223"/>
      <c r="JG40" s="223"/>
      <c r="JH40" s="223"/>
      <c r="JI40" s="223"/>
      <c r="JJ40" s="223"/>
      <c r="JK40" s="223"/>
      <c r="JL40" s="223"/>
      <c r="JM40" s="223"/>
      <c r="JN40" s="223"/>
      <c r="JO40" s="223"/>
      <c r="JP40" s="223"/>
      <c r="JQ40" s="223"/>
      <c r="JR40" s="223"/>
      <c r="JS40" s="223"/>
      <c r="JT40" s="223"/>
      <c r="JU40" s="223"/>
      <c r="JV40" s="223"/>
      <c r="JW40" s="223"/>
      <c r="JX40" s="223"/>
      <c r="JY40" s="223"/>
      <c r="JZ40" s="223"/>
      <c r="KA40" s="223"/>
      <c r="KB40" s="223"/>
      <c r="KC40" s="223"/>
      <c r="KD40" s="223"/>
      <c r="KE40" s="223"/>
      <c r="KF40" s="223"/>
      <c r="KG40" s="223"/>
      <c r="KH40" s="223"/>
      <c r="KI40" s="223"/>
      <c r="KJ40" s="223"/>
      <c r="KK40" s="223"/>
      <c r="KL40" s="223"/>
      <c r="KM40" s="223"/>
      <c r="KN40" s="223"/>
      <c r="KO40" s="223"/>
      <c r="KP40" s="223"/>
      <c r="KQ40" s="223"/>
      <c r="KR40" s="223"/>
      <c r="KS40" s="223"/>
      <c r="KT40" s="223"/>
      <c r="KU40" s="223"/>
      <c r="KV40" s="223"/>
      <c r="KW40" s="223"/>
      <c r="KX40" s="223"/>
      <c r="KY40" s="223"/>
      <c r="KZ40" s="223"/>
      <c r="LA40" s="223"/>
      <c r="LB40" s="223"/>
      <c r="LC40" s="223"/>
      <c r="LD40" s="223"/>
      <c r="LE40" s="223"/>
      <c r="LF40" s="223"/>
      <c r="LG40" s="223"/>
      <c r="LH40" s="223"/>
      <c r="LI40" s="223"/>
      <c r="LJ40" s="223"/>
      <c r="LK40" s="223"/>
      <c r="LL40" s="223"/>
      <c r="LM40" s="223"/>
      <c r="LN40" s="223"/>
      <c r="LO40" s="223"/>
      <c r="LP40" s="223"/>
      <c r="LQ40" s="223"/>
      <c r="LR40" s="223"/>
      <c r="LS40" s="223"/>
      <c r="LT40" s="223"/>
      <c r="LU40" s="223"/>
      <c r="LV40" s="223"/>
      <c r="LW40" s="223"/>
      <c r="LX40" s="223"/>
      <c r="LY40" s="223"/>
      <c r="LZ40" s="223"/>
      <c r="MA40" s="223"/>
      <c r="MB40" s="223"/>
      <c r="MC40" s="223"/>
      <c r="MD40" s="223"/>
      <c r="ME40" s="223"/>
      <c r="MF40" s="223"/>
      <c r="MG40" s="223"/>
      <c r="MH40" s="223"/>
      <c r="MI40" s="223"/>
      <c r="MJ40" s="223"/>
      <c r="MK40" s="223"/>
      <c r="ML40" s="223"/>
      <c r="MM40" s="223"/>
      <c r="MN40" s="223"/>
      <c r="MO40" s="223"/>
      <c r="MP40" s="223"/>
      <c r="MQ40" s="223"/>
      <c r="MR40" s="223"/>
      <c r="MS40" s="223"/>
      <c r="MT40" s="223"/>
      <c r="MU40" s="223"/>
      <c r="MV40" s="223"/>
      <c r="MW40" s="223"/>
      <c r="MX40" s="223"/>
      <c r="MY40" s="223"/>
      <c r="MZ40" s="223"/>
      <c r="NA40" s="223"/>
      <c r="NB40" s="223"/>
      <c r="NC40" s="223"/>
      <c r="ND40" s="223"/>
      <c r="NE40" s="223"/>
      <c r="NF40" s="223"/>
      <c r="NG40" s="223"/>
      <c r="NH40" s="223"/>
      <c r="NI40" s="223"/>
      <c r="NJ40" s="223"/>
      <c r="NK40" s="223"/>
      <c r="NL40" s="223"/>
      <c r="NM40" s="223"/>
      <c r="NN40" s="223"/>
      <c r="NO40" s="223"/>
      <c r="NP40" s="223"/>
      <c r="NQ40" s="223"/>
      <c r="NR40" s="223"/>
      <c r="NS40" s="223"/>
      <c r="NT40" s="223"/>
      <c r="NU40" s="223"/>
      <c r="NV40" s="223"/>
      <c r="NW40" s="223"/>
      <c r="NX40" s="223"/>
      <c r="NY40" s="223"/>
      <c r="NZ40" s="223"/>
      <c r="OA40" s="223"/>
      <c r="OB40" s="223"/>
      <c r="OC40" s="223"/>
      <c r="OD40" s="223"/>
      <c r="OE40" s="223"/>
      <c r="OF40" s="223"/>
      <c r="OG40" s="223"/>
      <c r="OH40" s="223"/>
      <c r="OI40" s="223"/>
      <c r="OJ40" s="223"/>
      <c r="OK40" s="223"/>
      <c r="OL40" s="223"/>
      <c r="OM40" s="223"/>
      <c r="ON40" s="223"/>
      <c r="OO40" s="223"/>
      <c r="OP40" s="223"/>
      <c r="OQ40" s="223"/>
      <c r="OR40" s="223"/>
      <c r="OS40" s="223"/>
      <c r="OT40" s="223"/>
      <c r="OU40" s="223"/>
      <c r="OV40" s="223"/>
      <c r="OW40" s="223"/>
      <c r="OX40" s="223"/>
      <c r="OY40" s="223"/>
      <c r="OZ40" s="223"/>
      <c r="PA40" s="223"/>
      <c r="PB40" s="223"/>
      <c r="PC40" s="223"/>
      <c r="PD40" s="223"/>
      <c r="PE40" s="223"/>
      <c r="PF40" s="223"/>
      <c r="PG40" s="223"/>
      <c r="PH40" s="223"/>
      <c r="PI40" s="223"/>
      <c r="PJ40" s="223"/>
      <c r="PK40" s="223"/>
      <c r="PL40" s="223"/>
      <c r="PM40" s="223"/>
      <c r="PN40" s="223"/>
      <c r="PO40" s="223"/>
      <c r="PP40" s="223"/>
      <c r="PQ40" s="223"/>
      <c r="PR40" s="223"/>
      <c r="PS40" s="223"/>
      <c r="PT40" s="223"/>
      <c r="PU40" s="223"/>
      <c r="PV40" s="223"/>
      <c r="PW40" s="223"/>
      <c r="PX40" s="223"/>
      <c r="PY40" s="223"/>
      <c r="PZ40" s="223"/>
      <c r="QA40" s="223"/>
      <c r="QB40" s="223"/>
      <c r="QC40" s="223"/>
      <c r="QD40" s="223"/>
      <c r="QE40" s="223"/>
      <c r="QF40" s="223"/>
      <c r="QG40" s="223"/>
      <c r="QH40" s="223"/>
      <c r="QI40" s="223"/>
      <c r="QJ40" s="223"/>
      <c r="QK40" s="223"/>
      <c r="QL40" s="223"/>
      <c r="QM40" s="223"/>
      <c r="QN40" s="223"/>
      <c r="QO40" s="223"/>
      <c r="QP40" s="223"/>
      <c r="QQ40" s="223"/>
      <c r="QR40" s="223"/>
      <c r="QS40" s="223"/>
      <c r="QT40" s="223"/>
      <c r="QU40" s="223"/>
      <c r="QV40" s="223"/>
      <c r="QW40" s="223"/>
      <c r="QX40" s="223"/>
      <c r="QY40" s="223"/>
      <c r="QZ40" s="223"/>
      <c r="RA40" s="223"/>
      <c r="RB40" s="223"/>
      <c r="RC40" s="223"/>
      <c r="RD40" s="223"/>
      <c r="RE40" s="223"/>
      <c r="RF40" s="223"/>
      <c r="RG40" s="223"/>
      <c r="RH40" s="223"/>
      <c r="RI40" s="223"/>
      <c r="RJ40" s="223"/>
      <c r="RK40" s="223"/>
      <c r="RL40" s="223"/>
      <c r="RM40" s="223"/>
      <c r="RN40" s="223"/>
      <c r="RO40" s="223"/>
      <c r="RP40" s="223"/>
      <c r="RQ40" s="223"/>
      <c r="RR40" s="223"/>
      <c r="RS40" s="223"/>
      <c r="RT40" s="223"/>
      <c r="RU40" s="223"/>
      <c r="RV40" s="223"/>
      <c r="RW40" s="223"/>
      <c r="RX40" s="223"/>
      <c r="RY40" s="223"/>
      <c r="RZ40" s="223"/>
      <c r="SA40" s="223"/>
      <c r="SB40" s="223"/>
      <c r="SC40" s="223"/>
      <c r="SD40" s="223"/>
      <c r="SE40" s="223"/>
      <c r="SF40" s="223"/>
      <c r="SG40" s="223"/>
      <c r="SH40" s="223"/>
      <c r="SI40" s="223"/>
      <c r="SJ40" s="223"/>
      <c r="SK40" s="223"/>
      <c r="SL40" s="223"/>
      <c r="SM40" s="223"/>
      <c r="SN40" s="223"/>
      <c r="SO40" s="223"/>
      <c r="SP40" s="223"/>
      <c r="SQ40" s="223"/>
      <c r="SR40" s="223"/>
      <c r="SS40" s="223"/>
      <c r="ST40" s="223"/>
      <c r="SU40" s="223"/>
      <c r="SV40" s="223"/>
      <c r="SW40" s="223"/>
      <c r="SX40" s="223"/>
      <c r="SY40" s="223"/>
      <c r="SZ40" s="223"/>
      <c r="TA40" s="223"/>
      <c r="TB40" s="223"/>
      <c r="TC40" s="223"/>
      <c r="TD40" s="223"/>
      <c r="TE40" s="223"/>
      <c r="TF40" s="223"/>
      <c r="TG40" s="223"/>
      <c r="TH40" s="223"/>
      <c r="TI40" s="223"/>
      <c r="TJ40" s="223"/>
      <c r="TK40" s="223"/>
      <c r="TL40" s="223"/>
      <c r="TM40" s="223"/>
      <c r="TN40" s="223"/>
      <c r="TO40" s="223"/>
      <c r="TP40" s="223"/>
      <c r="TQ40" s="223"/>
      <c r="TR40" s="223"/>
      <c r="TS40" s="223"/>
      <c r="TT40" s="223"/>
      <c r="TU40" s="223"/>
      <c r="TV40" s="223"/>
      <c r="TW40" s="223"/>
      <c r="TX40" s="223"/>
      <c r="TY40" s="223"/>
      <c r="TZ40" s="223"/>
      <c r="UA40" s="223"/>
      <c r="UB40" s="223"/>
      <c r="UC40" s="223"/>
      <c r="UD40" s="223"/>
      <c r="UE40" s="223"/>
      <c r="UF40" s="223"/>
      <c r="UG40" s="223"/>
      <c r="UH40" s="223"/>
      <c r="UI40" s="223"/>
      <c r="UJ40" s="223"/>
      <c r="UK40" s="223"/>
      <c r="UL40" s="223"/>
      <c r="UM40" s="223"/>
      <c r="UN40" s="223"/>
      <c r="UO40" s="223"/>
      <c r="UP40" s="223"/>
      <c r="UQ40" s="223"/>
      <c r="UR40" s="223"/>
      <c r="US40" s="223"/>
      <c r="UT40" s="223"/>
      <c r="UU40" s="223"/>
      <c r="UV40" s="223"/>
      <c r="UW40" s="223"/>
      <c r="UX40" s="223"/>
      <c r="UY40" s="223"/>
      <c r="UZ40" s="223"/>
      <c r="VA40" s="223"/>
      <c r="VB40" s="223"/>
      <c r="VC40" s="223"/>
      <c r="VD40" s="223"/>
      <c r="VE40" s="223"/>
      <c r="VF40" s="223"/>
      <c r="VG40" s="223"/>
      <c r="VH40" s="223"/>
      <c r="VI40" s="223"/>
      <c r="VJ40" s="223"/>
      <c r="VK40" s="223"/>
      <c r="VL40" s="223"/>
      <c r="VM40" s="223"/>
      <c r="VN40" s="223"/>
      <c r="VO40" s="223"/>
      <c r="VP40" s="223"/>
      <c r="VQ40" s="223"/>
      <c r="VR40" s="223"/>
      <c r="VS40" s="223"/>
      <c r="VT40" s="223"/>
      <c r="VU40" s="223"/>
      <c r="VV40" s="223"/>
      <c r="VW40" s="223"/>
      <c r="VX40" s="223"/>
      <c r="VY40" s="223"/>
      <c r="VZ40" s="223"/>
      <c r="WA40" s="223"/>
      <c r="WB40" s="223"/>
      <c r="WC40" s="223"/>
      <c r="WD40" s="223"/>
      <c r="WE40" s="223"/>
      <c r="WF40" s="223"/>
      <c r="WG40" s="223"/>
      <c r="WH40" s="223"/>
      <c r="WI40" s="223"/>
      <c r="WJ40" s="223"/>
      <c r="WK40" s="223"/>
      <c r="WL40" s="223"/>
      <c r="WM40" s="223"/>
      <c r="WN40" s="223"/>
      <c r="WO40" s="223"/>
      <c r="WP40" s="223"/>
      <c r="WQ40" s="223"/>
      <c r="WR40" s="223"/>
      <c r="WS40" s="223"/>
      <c r="WT40" s="223"/>
      <c r="WU40" s="223"/>
      <c r="WV40" s="223"/>
      <c r="WW40" s="223"/>
      <c r="WX40" s="223"/>
      <c r="WY40" s="223"/>
      <c r="WZ40" s="223"/>
      <c r="XA40" s="223"/>
      <c r="XB40" s="223"/>
      <c r="XC40" s="223"/>
      <c r="XD40" s="223"/>
      <c r="XE40" s="223"/>
      <c r="XF40" s="223"/>
      <c r="XG40" s="223"/>
      <c r="XH40" s="223"/>
      <c r="XI40" s="223"/>
      <c r="XJ40" s="223"/>
      <c r="XK40" s="223"/>
      <c r="XL40" s="223"/>
      <c r="XM40" s="223"/>
      <c r="XN40" s="223"/>
      <c r="XO40" s="223"/>
      <c r="XP40" s="223"/>
      <c r="XQ40" s="223"/>
      <c r="XR40" s="223"/>
      <c r="XS40" s="223"/>
      <c r="XT40" s="223"/>
      <c r="XU40" s="223"/>
      <c r="XV40" s="223"/>
      <c r="XW40" s="223"/>
      <c r="XX40" s="223"/>
      <c r="XY40" s="223"/>
      <c r="XZ40" s="223"/>
      <c r="YA40" s="223"/>
      <c r="YB40" s="223"/>
      <c r="YC40" s="223"/>
      <c r="YD40" s="223"/>
      <c r="YE40" s="223"/>
      <c r="YF40" s="223"/>
      <c r="YG40" s="223"/>
      <c r="YH40" s="223"/>
      <c r="YI40" s="223"/>
      <c r="YJ40" s="223"/>
      <c r="YK40" s="223"/>
      <c r="YL40" s="223"/>
      <c r="YM40" s="223"/>
      <c r="YN40" s="223"/>
      <c r="YO40" s="223"/>
      <c r="YP40" s="223"/>
      <c r="YQ40" s="223"/>
      <c r="YR40" s="223"/>
      <c r="YS40" s="223"/>
      <c r="YT40" s="223"/>
      <c r="YU40" s="223"/>
      <c r="YV40" s="223"/>
      <c r="YW40" s="223"/>
      <c r="YX40" s="223"/>
      <c r="YY40" s="223"/>
      <c r="YZ40" s="223"/>
      <c r="ZA40" s="223"/>
      <c r="ZB40" s="223"/>
      <c r="ZC40" s="223"/>
      <c r="ZD40" s="223"/>
      <c r="ZE40" s="223"/>
      <c r="ZF40" s="223"/>
      <c r="ZG40" s="223"/>
      <c r="ZH40" s="223"/>
      <c r="ZI40" s="223"/>
      <c r="ZJ40" s="223"/>
      <c r="ZK40" s="223"/>
      <c r="ZL40" s="223"/>
      <c r="ZM40" s="223"/>
      <c r="ZN40" s="223"/>
      <c r="ZO40" s="223"/>
      <c r="ZP40" s="223"/>
      <c r="ZQ40" s="223"/>
      <c r="ZR40" s="223"/>
      <c r="ZS40" s="223"/>
      <c r="ZT40" s="223"/>
      <c r="ZU40" s="223"/>
      <c r="ZV40" s="223"/>
      <c r="ZW40" s="223"/>
      <c r="ZX40" s="223"/>
      <c r="ZY40" s="223"/>
      <c r="ZZ40" s="223"/>
      <c r="AAA40" s="223"/>
      <c r="AAB40" s="223"/>
      <c r="AAC40" s="223"/>
      <c r="AAD40" s="223"/>
      <c r="AAE40" s="223"/>
      <c r="AAF40" s="223"/>
      <c r="AAG40" s="223"/>
      <c r="AAH40" s="223"/>
      <c r="AAI40" s="223"/>
      <c r="AAJ40" s="223"/>
      <c r="AAK40" s="223"/>
      <c r="AAL40" s="223"/>
      <c r="AAM40" s="223"/>
      <c r="AAN40" s="223"/>
      <c r="AAO40" s="223"/>
      <c r="AAP40" s="223"/>
      <c r="AAQ40" s="223"/>
      <c r="AAR40" s="223"/>
      <c r="AAS40" s="223"/>
      <c r="AAT40" s="223"/>
      <c r="AAU40" s="223"/>
      <c r="AAV40" s="223"/>
      <c r="AAW40" s="223"/>
      <c r="AAX40" s="223"/>
      <c r="AAY40" s="223"/>
      <c r="AAZ40" s="223"/>
      <c r="ABA40" s="223"/>
      <c r="ABB40" s="223"/>
      <c r="ABC40" s="223"/>
      <c r="ABD40" s="223"/>
      <c r="ABE40" s="223"/>
      <c r="ABF40" s="223"/>
      <c r="ABG40" s="223"/>
      <c r="ABH40" s="223"/>
      <c r="ABI40" s="223"/>
      <c r="ABJ40" s="223"/>
      <c r="ABK40" s="223"/>
      <c r="ABL40" s="223"/>
      <c r="ABM40" s="223"/>
      <c r="ABN40" s="223"/>
      <c r="ABO40" s="223"/>
      <c r="ABP40" s="223"/>
      <c r="ABQ40" s="223"/>
      <c r="ABR40" s="223"/>
      <c r="ABS40" s="223"/>
      <c r="ABT40" s="223"/>
      <c r="ABU40" s="223"/>
      <c r="ABV40" s="223"/>
      <c r="ABW40" s="223"/>
      <c r="ABX40" s="223"/>
      <c r="ABY40" s="223"/>
      <c r="ABZ40" s="223"/>
      <c r="ACA40" s="223"/>
      <c r="ACB40" s="223"/>
      <c r="ACC40" s="223"/>
      <c r="ACD40" s="223"/>
      <c r="ACE40" s="223"/>
      <c r="ACF40" s="223"/>
      <c r="ACG40" s="223"/>
      <c r="ACH40" s="223"/>
      <c r="ACI40" s="223"/>
      <c r="ACJ40" s="223"/>
      <c r="ACK40" s="223"/>
      <c r="ACL40" s="223"/>
      <c r="ACM40" s="223"/>
      <c r="ACN40" s="223"/>
      <c r="ACO40" s="223"/>
      <c r="ACP40" s="223"/>
      <c r="ACQ40" s="223"/>
      <c r="ACR40" s="223"/>
      <c r="ACS40" s="223"/>
      <c r="ACT40" s="223"/>
      <c r="ACU40" s="223"/>
      <c r="ACV40" s="223"/>
      <c r="ACW40" s="223"/>
      <c r="ACX40" s="223"/>
    </row>
    <row r="41" spans="1:778" s="214" customFormat="1" ht="77.25" customHeight="1">
      <c r="A41" s="151"/>
      <c r="B41" s="151"/>
      <c r="C41" s="221"/>
      <c r="D41" s="216" t="s">
        <v>338</v>
      </c>
      <c r="E41" s="219">
        <f t="shared" si="0"/>
        <v>86131.92</v>
      </c>
      <c r="F41" s="219">
        <v>0</v>
      </c>
      <c r="G41" s="219">
        <v>0</v>
      </c>
      <c r="H41" s="219">
        <v>0</v>
      </c>
      <c r="I41" s="219">
        <v>0</v>
      </c>
      <c r="J41" s="216">
        <v>56112</v>
      </c>
      <c r="K41" s="216">
        <v>0</v>
      </c>
      <c r="L41" s="216">
        <v>0</v>
      </c>
      <c r="M41" s="216">
        <v>30019.919999999998</v>
      </c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Q41" s="223"/>
      <c r="BR41" s="223"/>
      <c r="BS41" s="223"/>
      <c r="BT41" s="223"/>
      <c r="BU41" s="223"/>
      <c r="BV41" s="223"/>
      <c r="BW41" s="223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L41" s="223"/>
      <c r="CM41" s="223"/>
      <c r="CN41" s="223"/>
      <c r="CO41" s="223"/>
      <c r="CP41" s="223"/>
      <c r="CQ41" s="223"/>
      <c r="CR41" s="223"/>
      <c r="CS41" s="223"/>
      <c r="CT41" s="223"/>
      <c r="CU41" s="223"/>
      <c r="CV41" s="223"/>
      <c r="CW41" s="223"/>
      <c r="CX41" s="223"/>
      <c r="CY41" s="223"/>
      <c r="CZ41" s="223"/>
      <c r="DA41" s="223"/>
      <c r="DB41" s="223"/>
      <c r="DC41" s="223"/>
      <c r="DD41" s="223"/>
      <c r="DE41" s="223"/>
      <c r="DF41" s="223"/>
      <c r="DG41" s="223"/>
      <c r="DH41" s="223"/>
      <c r="DI41" s="223"/>
      <c r="DJ41" s="223"/>
      <c r="DK41" s="223"/>
      <c r="DL41" s="223"/>
      <c r="DM41" s="223"/>
      <c r="DN41" s="223"/>
      <c r="DO41" s="223"/>
      <c r="DP41" s="223"/>
      <c r="DQ41" s="223"/>
      <c r="DR41" s="223"/>
      <c r="DS41" s="223"/>
      <c r="DT41" s="223"/>
      <c r="DU41" s="223"/>
      <c r="DV41" s="223"/>
      <c r="DW41" s="223"/>
      <c r="DX41" s="223"/>
      <c r="DY41" s="223"/>
      <c r="DZ41" s="223"/>
      <c r="EA41" s="223"/>
      <c r="EB41" s="223"/>
      <c r="EC41" s="223"/>
      <c r="ED41" s="223"/>
      <c r="EE41" s="223"/>
      <c r="EF41" s="223"/>
      <c r="EG41" s="223"/>
      <c r="EH41" s="223"/>
      <c r="EI41" s="223"/>
      <c r="EJ41" s="223"/>
      <c r="EK41" s="223"/>
      <c r="EL41" s="223"/>
      <c r="EM41" s="223"/>
      <c r="EN41" s="223"/>
      <c r="EO41" s="223"/>
      <c r="EP41" s="223"/>
      <c r="EQ41" s="223"/>
      <c r="ER41" s="223"/>
      <c r="ES41" s="223"/>
      <c r="ET41" s="223"/>
      <c r="EU41" s="223"/>
      <c r="EV41" s="223"/>
      <c r="EW41" s="223"/>
      <c r="EX41" s="223"/>
      <c r="EY41" s="223"/>
      <c r="EZ41" s="223"/>
      <c r="FA41" s="223"/>
      <c r="FB41" s="223"/>
      <c r="FC41" s="223"/>
      <c r="FD41" s="223"/>
      <c r="FE41" s="223"/>
      <c r="FF41" s="223"/>
      <c r="FG41" s="223"/>
      <c r="FH41" s="223"/>
      <c r="FI41" s="223"/>
      <c r="FJ41" s="223"/>
      <c r="FK41" s="223"/>
      <c r="FL41" s="223"/>
      <c r="FM41" s="223"/>
      <c r="FN41" s="223"/>
      <c r="FO41" s="223"/>
      <c r="FP41" s="223"/>
      <c r="FQ41" s="223"/>
      <c r="FR41" s="223"/>
      <c r="FS41" s="223"/>
      <c r="FT41" s="223"/>
      <c r="FU41" s="223"/>
      <c r="FV41" s="223"/>
      <c r="FW41" s="223"/>
      <c r="FX41" s="223"/>
      <c r="FY41" s="223"/>
      <c r="FZ41" s="223"/>
      <c r="GA41" s="223"/>
      <c r="GB41" s="223"/>
      <c r="GC41" s="223"/>
      <c r="GD41" s="223"/>
      <c r="GE41" s="223"/>
      <c r="GF41" s="223"/>
      <c r="GG41" s="223"/>
      <c r="GH41" s="223"/>
      <c r="GI41" s="223"/>
      <c r="GJ41" s="223"/>
      <c r="GK41" s="223"/>
      <c r="GL41" s="223"/>
      <c r="GM41" s="223"/>
      <c r="GN41" s="223"/>
      <c r="GO41" s="223"/>
      <c r="GP41" s="223"/>
      <c r="GQ41" s="223"/>
      <c r="GR41" s="223"/>
      <c r="GS41" s="223"/>
      <c r="GT41" s="223"/>
      <c r="GU41" s="223"/>
      <c r="GV41" s="223"/>
      <c r="GW41" s="223"/>
      <c r="GX41" s="223"/>
      <c r="GY41" s="223"/>
      <c r="GZ41" s="223"/>
      <c r="HA41" s="223"/>
      <c r="HB41" s="223"/>
      <c r="HC41" s="223"/>
      <c r="HD41" s="223"/>
      <c r="HE41" s="223"/>
      <c r="HF41" s="223"/>
      <c r="HG41" s="223"/>
      <c r="HH41" s="223"/>
      <c r="HI41" s="223"/>
      <c r="HJ41" s="223"/>
      <c r="HK41" s="223"/>
      <c r="HL41" s="223"/>
      <c r="HM41" s="223"/>
      <c r="HN41" s="223"/>
      <c r="HO41" s="223"/>
      <c r="HP41" s="223"/>
      <c r="HQ41" s="223"/>
      <c r="HR41" s="223"/>
      <c r="HS41" s="223"/>
      <c r="HT41" s="223"/>
      <c r="HU41" s="223"/>
      <c r="HV41" s="223"/>
      <c r="HW41" s="223"/>
      <c r="HX41" s="223"/>
      <c r="HY41" s="223"/>
      <c r="HZ41" s="223"/>
      <c r="IA41" s="223"/>
      <c r="IB41" s="223"/>
      <c r="IC41" s="223"/>
      <c r="ID41" s="223"/>
      <c r="IE41" s="223"/>
      <c r="IF41" s="223"/>
      <c r="IG41" s="223"/>
      <c r="IH41" s="223"/>
      <c r="II41" s="223"/>
      <c r="IJ41" s="223"/>
      <c r="IK41" s="223"/>
      <c r="IL41" s="223"/>
      <c r="IM41" s="223"/>
      <c r="IN41" s="223"/>
      <c r="IO41" s="223"/>
      <c r="IP41" s="223"/>
      <c r="IQ41" s="223"/>
      <c r="IR41" s="223"/>
      <c r="IS41" s="223"/>
      <c r="IT41" s="223"/>
      <c r="IU41" s="223"/>
      <c r="IV41" s="223"/>
      <c r="IW41" s="223"/>
      <c r="IX41" s="223"/>
      <c r="IY41" s="223"/>
      <c r="IZ41" s="223"/>
      <c r="JA41" s="223"/>
      <c r="JB41" s="223"/>
      <c r="JC41" s="223"/>
      <c r="JD41" s="223"/>
      <c r="JE41" s="223"/>
      <c r="JF41" s="223"/>
      <c r="JG41" s="223"/>
      <c r="JH41" s="223"/>
      <c r="JI41" s="223"/>
      <c r="JJ41" s="223"/>
      <c r="JK41" s="223"/>
      <c r="JL41" s="223"/>
      <c r="JM41" s="223"/>
      <c r="JN41" s="223"/>
      <c r="JO41" s="223"/>
      <c r="JP41" s="223"/>
      <c r="JQ41" s="223"/>
      <c r="JR41" s="223"/>
      <c r="JS41" s="223"/>
      <c r="JT41" s="223"/>
      <c r="JU41" s="223"/>
      <c r="JV41" s="223"/>
      <c r="JW41" s="223"/>
      <c r="JX41" s="223"/>
      <c r="JY41" s="223"/>
      <c r="JZ41" s="223"/>
      <c r="KA41" s="223"/>
      <c r="KB41" s="223"/>
      <c r="KC41" s="223"/>
      <c r="KD41" s="223"/>
      <c r="KE41" s="223"/>
      <c r="KF41" s="223"/>
      <c r="KG41" s="223"/>
      <c r="KH41" s="223"/>
      <c r="KI41" s="223"/>
      <c r="KJ41" s="223"/>
      <c r="KK41" s="223"/>
      <c r="KL41" s="223"/>
      <c r="KM41" s="223"/>
      <c r="KN41" s="223"/>
      <c r="KO41" s="223"/>
      <c r="KP41" s="223"/>
      <c r="KQ41" s="223"/>
      <c r="KR41" s="223"/>
      <c r="KS41" s="223"/>
      <c r="KT41" s="223"/>
      <c r="KU41" s="223"/>
      <c r="KV41" s="223"/>
      <c r="KW41" s="223"/>
      <c r="KX41" s="223"/>
      <c r="KY41" s="223"/>
      <c r="KZ41" s="223"/>
      <c r="LA41" s="223"/>
      <c r="LB41" s="223"/>
      <c r="LC41" s="223"/>
      <c r="LD41" s="223"/>
      <c r="LE41" s="223"/>
      <c r="LF41" s="223"/>
      <c r="LG41" s="223"/>
      <c r="LH41" s="223"/>
      <c r="LI41" s="223"/>
      <c r="LJ41" s="223"/>
      <c r="LK41" s="223"/>
      <c r="LL41" s="223"/>
      <c r="LM41" s="223"/>
      <c r="LN41" s="223"/>
      <c r="LO41" s="223"/>
      <c r="LP41" s="223"/>
      <c r="LQ41" s="223"/>
      <c r="LR41" s="223"/>
      <c r="LS41" s="223"/>
      <c r="LT41" s="223"/>
      <c r="LU41" s="223"/>
      <c r="LV41" s="223"/>
      <c r="LW41" s="223"/>
      <c r="LX41" s="223"/>
      <c r="LY41" s="223"/>
      <c r="LZ41" s="223"/>
      <c r="MA41" s="223"/>
      <c r="MB41" s="223"/>
      <c r="MC41" s="223"/>
      <c r="MD41" s="223"/>
      <c r="ME41" s="223"/>
      <c r="MF41" s="223"/>
      <c r="MG41" s="223"/>
      <c r="MH41" s="223"/>
      <c r="MI41" s="223"/>
      <c r="MJ41" s="223"/>
      <c r="MK41" s="223"/>
      <c r="ML41" s="223"/>
      <c r="MM41" s="223"/>
      <c r="MN41" s="223"/>
      <c r="MO41" s="223"/>
      <c r="MP41" s="223"/>
      <c r="MQ41" s="223"/>
      <c r="MR41" s="223"/>
      <c r="MS41" s="223"/>
      <c r="MT41" s="223"/>
      <c r="MU41" s="223"/>
      <c r="MV41" s="223"/>
      <c r="MW41" s="223"/>
      <c r="MX41" s="223"/>
      <c r="MY41" s="223"/>
      <c r="MZ41" s="223"/>
      <c r="NA41" s="223"/>
      <c r="NB41" s="223"/>
      <c r="NC41" s="223"/>
      <c r="ND41" s="223"/>
      <c r="NE41" s="223"/>
      <c r="NF41" s="223"/>
      <c r="NG41" s="223"/>
      <c r="NH41" s="223"/>
      <c r="NI41" s="223"/>
      <c r="NJ41" s="223"/>
      <c r="NK41" s="223"/>
      <c r="NL41" s="223"/>
      <c r="NM41" s="223"/>
      <c r="NN41" s="223"/>
      <c r="NO41" s="223"/>
      <c r="NP41" s="223"/>
      <c r="NQ41" s="223"/>
      <c r="NR41" s="223"/>
      <c r="NS41" s="223"/>
      <c r="NT41" s="223"/>
      <c r="NU41" s="223"/>
      <c r="NV41" s="223"/>
      <c r="NW41" s="223"/>
      <c r="NX41" s="223"/>
      <c r="NY41" s="223"/>
      <c r="NZ41" s="223"/>
      <c r="OA41" s="223"/>
      <c r="OB41" s="223"/>
      <c r="OC41" s="223"/>
      <c r="OD41" s="223"/>
      <c r="OE41" s="223"/>
      <c r="OF41" s="223"/>
      <c r="OG41" s="223"/>
      <c r="OH41" s="223"/>
      <c r="OI41" s="223"/>
      <c r="OJ41" s="223"/>
      <c r="OK41" s="223"/>
      <c r="OL41" s="223"/>
      <c r="OM41" s="223"/>
      <c r="ON41" s="223"/>
      <c r="OO41" s="223"/>
      <c r="OP41" s="223"/>
      <c r="OQ41" s="223"/>
      <c r="OR41" s="223"/>
      <c r="OS41" s="223"/>
      <c r="OT41" s="223"/>
      <c r="OU41" s="223"/>
      <c r="OV41" s="223"/>
      <c r="OW41" s="223"/>
      <c r="OX41" s="223"/>
      <c r="OY41" s="223"/>
      <c r="OZ41" s="223"/>
      <c r="PA41" s="223"/>
      <c r="PB41" s="223"/>
      <c r="PC41" s="223"/>
      <c r="PD41" s="223"/>
      <c r="PE41" s="223"/>
      <c r="PF41" s="223"/>
      <c r="PG41" s="223"/>
      <c r="PH41" s="223"/>
      <c r="PI41" s="223"/>
      <c r="PJ41" s="223"/>
      <c r="PK41" s="223"/>
      <c r="PL41" s="223"/>
      <c r="PM41" s="223"/>
      <c r="PN41" s="223"/>
      <c r="PO41" s="223"/>
      <c r="PP41" s="223"/>
      <c r="PQ41" s="223"/>
      <c r="PR41" s="223"/>
      <c r="PS41" s="223"/>
      <c r="PT41" s="223"/>
      <c r="PU41" s="223"/>
      <c r="PV41" s="223"/>
      <c r="PW41" s="223"/>
      <c r="PX41" s="223"/>
      <c r="PY41" s="223"/>
      <c r="PZ41" s="223"/>
      <c r="QA41" s="223"/>
      <c r="QB41" s="223"/>
      <c r="QC41" s="223"/>
      <c r="QD41" s="223"/>
      <c r="QE41" s="223"/>
      <c r="QF41" s="223"/>
      <c r="QG41" s="223"/>
      <c r="QH41" s="223"/>
      <c r="QI41" s="223"/>
      <c r="QJ41" s="223"/>
      <c r="QK41" s="223"/>
      <c r="QL41" s="223"/>
      <c r="QM41" s="223"/>
      <c r="QN41" s="223"/>
      <c r="QO41" s="223"/>
      <c r="QP41" s="223"/>
      <c r="QQ41" s="223"/>
      <c r="QR41" s="223"/>
      <c r="QS41" s="223"/>
      <c r="QT41" s="223"/>
      <c r="QU41" s="223"/>
      <c r="QV41" s="223"/>
      <c r="QW41" s="223"/>
      <c r="QX41" s="223"/>
      <c r="QY41" s="223"/>
      <c r="QZ41" s="223"/>
      <c r="RA41" s="223"/>
      <c r="RB41" s="223"/>
      <c r="RC41" s="223"/>
      <c r="RD41" s="223"/>
      <c r="RE41" s="223"/>
      <c r="RF41" s="223"/>
      <c r="RG41" s="223"/>
      <c r="RH41" s="223"/>
      <c r="RI41" s="223"/>
      <c r="RJ41" s="223"/>
      <c r="RK41" s="223"/>
      <c r="RL41" s="223"/>
      <c r="RM41" s="223"/>
      <c r="RN41" s="223"/>
      <c r="RO41" s="223"/>
      <c r="RP41" s="223"/>
      <c r="RQ41" s="223"/>
      <c r="RR41" s="223"/>
      <c r="RS41" s="223"/>
      <c r="RT41" s="223"/>
      <c r="RU41" s="223"/>
      <c r="RV41" s="223"/>
      <c r="RW41" s="223"/>
      <c r="RX41" s="223"/>
      <c r="RY41" s="223"/>
      <c r="RZ41" s="223"/>
      <c r="SA41" s="223"/>
      <c r="SB41" s="223"/>
      <c r="SC41" s="223"/>
      <c r="SD41" s="223"/>
      <c r="SE41" s="223"/>
      <c r="SF41" s="223"/>
      <c r="SG41" s="223"/>
      <c r="SH41" s="223"/>
      <c r="SI41" s="223"/>
      <c r="SJ41" s="223"/>
      <c r="SK41" s="223"/>
      <c r="SL41" s="223"/>
      <c r="SM41" s="223"/>
      <c r="SN41" s="223"/>
      <c r="SO41" s="223"/>
      <c r="SP41" s="223"/>
      <c r="SQ41" s="223"/>
      <c r="SR41" s="223"/>
      <c r="SS41" s="223"/>
      <c r="ST41" s="223"/>
      <c r="SU41" s="223"/>
      <c r="SV41" s="223"/>
      <c r="SW41" s="223"/>
      <c r="SX41" s="223"/>
      <c r="SY41" s="223"/>
      <c r="SZ41" s="223"/>
      <c r="TA41" s="223"/>
      <c r="TB41" s="223"/>
      <c r="TC41" s="223"/>
      <c r="TD41" s="223"/>
      <c r="TE41" s="223"/>
      <c r="TF41" s="223"/>
      <c r="TG41" s="223"/>
      <c r="TH41" s="223"/>
      <c r="TI41" s="223"/>
      <c r="TJ41" s="223"/>
      <c r="TK41" s="223"/>
      <c r="TL41" s="223"/>
      <c r="TM41" s="223"/>
      <c r="TN41" s="223"/>
      <c r="TO41" s="223"/>
      <c r="TP41" s="223"/>
      <c r="TQ41" s="223"/>
      <c r="TR41" s="223"/>
      <c r="TS41" s="223"/>
      <c r="TT41" s="223"/>
      <c r="TU41" s="223"/>
      <c r="TV41" s="223"/>
      <c r="TW41" s="223"/>
      <c r="TX41" s="223"/>
      <c r="TY41" s="223"/>
      <c r="TZ41" s="223"/>
      <c r="UA41" s="223"/>
      <c r="UB41" s="223"/>
      <c r="UC41" s="223"/>
      <c r="UD41" s="223"/>
      <c r="UE41" s="223"/>
      <c r="UF41" s="223"/>
      <c r="UG41" s="223"/>
      <c r="UH41" s="223"/>
      <c r="UI41" s="223"/>
      <c r="UJ41" s="223"/>
      <c r="UK41" s="223"/>
      <c r="UL41" s="223"/>
      <c r="UM41" s="223"/>
      <c r="UN41" s="223"/>
      <c r="UO41" s="223"/>
      <c r="UP41" s="223"/>
      <c r="UQ41" s="223"/>
      <c r="UR41" s="223"/>
      <c r="US41" s="223"/>
      <c r="UT41" s="223"/>
      <c r="UU41" s="223"/>
      <c r="UV41" s="223"/>
      <c r="UW41" s="223"/>
      <c r="UX41" s="223"/>
      <c r="UY41" s="223"/>
      <c r="UZ41" s="223"/>
      <c r="VA41" s="223"/>
      <c r="VB41" s="223"/>
      <c r="VC41" s="223"/>
      <c r="VD41" s="223"/>
      <c r="VE41" s="223"/>
      <c r="VF41" s="223"/>
      <c r="VG41" s="223"/>
      <c r="VH41" s="223"/>
      <c r="VI41" s="223"/>
      <c r="VJ41" s="223"/>
      <c r="VK41" s="223"/>
      <c r="VL41" s="223"/>
      <c r="VM41" s="223"/>
      <c r="VN41" s="223"/>
      <c r="VO41" s="223"/>
      <c r="VP41" s="223"/>
      <c r="VQ41" s="223"/>
      <c r="VR41" s="223"/>
      <c r="VS41" s="223"/>
      <c r="VT41" s="223"/>
      <c r="VU41" s="223"/>
      <c r="VV41" s="223"/>
      <c r="VW41" s="223"/>
      <c r="VX41" s="223"/>
      <c r="VY41" s="223"/>
      <c r="VZ41" s="223"/>
      <c r="WA41" s="223"/>
      <c r="WB41" s="223"/>
      <c r="WC41" s="223"/>
      <c r="WD41" s="223"/>
      <c r="WE41" s="223"/>
      <c r="WF41" s="223"/>
      <c r="WG41" s="223"/>
      <c r="WH41" s="223"/>
      <c r="WI41" s="223"/>
      <c r="WJ41" s="223"/>
      <c r="WK41" s="223"/>
      <c r="WL41" s="223"/>
      <c r="WM41" s="223"/>
      <c r="WN41" s="223"/>
      <c r="WO41" s="223"/>
      <c r="WP41" s="223"/>
      <c r="WQ41" s="223"/>
      <c r="WR41" s="223"/>
      <c r="WS41" s="223"/>
      <c r="WT41" s="223"/>
      <c r="WU41" s="223"/>
      <c r="WV41" s="223"/>
      <c r="WW41" s="223"/>
      <c r="WX41" s="223"/>
      <c r="WY41" s="223"/>
      <c r="WZ41" s="223"/>
      <c r="XA41" s="223"/>
      <c r="XB41" s="223"/>
      <c r="XC41" s="223"/>
      <c r="XD41" s="223"/>
      <c r="XE41" s="223"/>
      <c r="XF41" s="223"/>
      <c r="XG41" s="223"/>
      <c r="XH41" s="223"/>
      <c r="XI41" s="223"/>
      <c r="XJ41" s="223"/>
      <c r="XK41" s="223"/>
      <c r="XL41" s="223"/>
      <c r="XM41" s="223"/>
      <c r="XN41" s="223"/>
      <c r="XO41" s="223"/>
      <c r="XP41" s="223"/>
      <c r="XQ41" s="223"/>
      <c r="XR41" s="223"/>
      <c r="XS41" s="223"/>
      <c r="XT41" s="223"/>
      <c r="XU41" s="223"/>
      <c r="XV41" s="223"/>
      <c r="XW41" s="223"/>
      <c r="XX41" s="223"/>
      <c r="XY41" s="223"/>
      <c r="XZ41" s="223"/>
      <c r="YA41" s="223"/>
      <c r="YB41" s="223"/>
      <c r="YC41" s="223"/>
      <c r="YD41" s="223"/>
      <c r="YE41" s="223"/>
      <c r="YF41" s="223"/>
      <c r="YG41" s="223"/>
      <c r="YH41" s="223"/>
      <c r="YI41" s="223"/>
      <c r="YJ41" s="223"/>
      <c r="YK41" s="223"/>
      <c r="YL41" s="223"/>
      <c r="YM41" s="223"/>
      <c r="YN41" s="223"/>
      <c r="YO41" s="223"/>
      <c r="YP41" s="223"/>
      <c r="YQ41" s="223"/>
      <c r="YR41" s="223"/>
      <c r="YS41" s="223"/>
      <c r="YT41" s="223"/>
      <c r="YU41" s="223"/>
      <c r="YV41" s="223"/>
      <c r="YW41" s="223"/>
      <c r="YX41" s="223"/>
      <c r="YY41" s="223"/>
      <c r="YZ41" s="223"/>
      <c r="ZA41" s="223"/>
      <c r="ZB41" s="223"/>
      <c r="ZC41" s="223"/>
      <c r="ZD41" s="223"/>
      <c r="ZE41" s="223"/>
      <c r="ZF41" s="223"/>
      <c r="ZG41" s="223"/>
      <c r="ZH41" s="223"/>
      <c r="ZI41" s="223"/>
      <c r="ZJ41" s="223"/>
      <c r="ZK41" s="223"/>
      <c r="ZL41" s="223"/>
      <c r="ZM41" s="223"/>
      <c r="ZN41" s="223"/>
      <c r="ZO41" s="223"/>
      <c r="ZP41" s="223"/>
      <c r="ZQ41" s="223"/>
      <c r="ZR41" s="223"/>
      <c r="ZS41" s="223"/>
      <c r="ZT41" s="223"/>
      <c r="ZU41" s="223"/>
      <c r="ZV41" s="223"/>
      <c r="ZW41" s="223"/>
      <c r="ZX41" s="223"/>
      <c r="ZY41" s="223"/>
      <c r="ZZ41" s="223"/>
      <c r="AAA41" s="223"/>
      <c r="AAB41" s="223"/>
      <c r="AAC41" s="223"/>
      <c r="AAD41" s="223"/>
      <c r="AAE41" s="223"/>
      <c r="AAF41" s="223"/>
      <c r="AAG41" s="223"/>
      <c r="AAH41" s="223"/>
      <c r="AAI41" s="223"/>
      <c r="AAJ41" s="223"/>
      <c r="AAK41" s="223"/>
      <c r="AAL41" s="223"/>
      <c r="AAM41" s="223"/>
      <c r="AAN41" s="223"/>
      <c r="AAO41" s="223"/>
      <c r="AAP41" s="223"/>
      <c r="AAQ41" s="223"/>
      <c r="AAR41" s="223"/>
      <c r="AAS41" s="223"/>
      <c r="AAT41" s="223"/>
      <c r="AAU41" s="223"/>
      <c r="AAV41" s="223"/>
      <c r="AAW41" s="223"/>
      <c r="AAX41" s="223"/>
      <c r="AAY41" s="223"/>
      <c r="AAZ41" s="223"/>
      <c r="ABA41" s="223"/>
      <c r="ABB41" s="223"/>
      <c r="ABC41" s="223"/>
      <c r="ABD41" s="223"/>
      <c r="ABE41" s="223"/>
      <c r="ABF41" s="223"/>
      <c r="ABG41" s="223"/>
      <c r="ABH41" s="223"/>
      <c r="ABI41" s="223"/>
      <c r="ABJ41" s="223"/>
      <c r="ABK41" s="223"/>
      <c r="ABL41" s="223"/>
      <c r="ABM41" s="223"/>
      <c r="ABN41" s="223"/>
      <c r="ABO41" s="223"/>
      <c r="ABP41" s="223"/>
      <c r="ABQ41" s="223"/>
      <c r="ABR41" s="223"/>
      <c r="ABS41" s="223"/>
      <c r="ABT41" s="223"/>
      <c r="ABU41" s="223"/>
      <c r="ABV41" s="223"/>
      <c r="ABW41" s="223"/>
      <c r="ABX41" s="223"/>
      <c r="ABY41" s="223"/>
      <c r="ABZ41" s="223"/>
      <c r="ACA41" s="223"/>
      <c r="ACB41" s="223"/>
      <c r="ACC41" s="223"/>
      <c r="ACD41" s="223"/>
      <c r="ACE41" s="223"/>
      <c r="ACF41" s="223"/>
      <c r="ACG41" s="223"/>
      <c r="ACH41" s="223"/>
      <c r="ACI41" s="223"/>
      <c r="ACJ41" s="223"/>
      <c r="ACK41" s="223"/>
      <c r="ACL41" s="223"/>
      <c r="ACM41" s="223"/>
      <c r="ACN41" s="223"/>
      <c r="ACO41" s="223"/>
      <c r="ACP41" s="223"/>
      <c r="ACQ41" s="223"/>
      <c r="ACR41" s="223"/>
      <c r="ACS41" s="223"/>
      <c r="ACT41" s="223"/>
      <c r="ACU41" s="223"/>
      <c r="ACV41" s="223"/>
      <c r="ACW41" s="223"/>
      <c r="ACX41" s="223"/>
    </row>
    <row r="42" spans="1:778" s="214" customFormat="1" ht="77.25" customHeight="1">
      <c r="A42" s="151"/>
      <c r="B42" s="151"/>
      <c r="C42" s="221"/>
      <c r="D42" s="216" t="s">
        <v>339</v>
      </c>
      <c r="E42" s="219">
        <f t="shared" si="0"/>
        <v>86131.92</v>
      </c>
      <c r="F42" s="219">
        <v>0</v>
      </c>
      <c r="G42" s="219">
        <v>0</v>
      </c>
      <c r="H42" s="219">
        <v>0</v>
      </c>
      <c r="I42" s="219">
        <v>0</v>
      </c>
      <c r="J42" s="219">
        <v>56112</v>
      </c>
      <c r="K42" s="216">
        <v>0</v>
      </c>
      <c r="L42" s="216">
        <v>0</v>
      </c>
      <c r="M42" s="216">
        <v>30019.919999999998</v>
      </c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3"/>
      <c r="BR42" s="223"/>
      <c r="BS42" s="223"/>
      <c r="BT42" s="223"/>
      <c r="BU42" s="223"/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3"/>
      <c r="CN42" s="223"/>
      <c r="CO42" s="223"/>
      <c r="CP42" s="223"/>
      <c r="CQ42" s="223"/>
      <c r="CR42" s="223"/>
      <c r="CS42" s="223"/>
      <c r="CT42" s="223"/>
      <c r="CU42" s="223"/>
      <c r="CV42" s="223"/>
      <c r="CW42" s="223"/>
      <c r="CX42" s="223"/>
      <c r="CY42" s="223"/>
      <c r="CZ42" s="223"/>
      <c r="DA42" s="223"/>
      <c r="DB42" s="223"/>
      <c r="DC42" s="223"/>
      <c r="DD42" s="223"/>
      <c r="DE42" s="223"/>
      <c r="DF42" s="223"/>
      <c r="DG42" s="223"/>
      <c r="DH42" s="223"/>
      <c r="DI42" s="223"/>
      <c r="DJ42" s="223"/>
      <c r="DK42" s="223"/>
      <c r="DL42" s="223"/>
      <c r="DM42" s="223"/>
      <c r="DN42" s="223"/>
      <c r="DO42" s="223"/>
      <c r="DP42" s="223"/>
      <c r="DQ42" s="223"/>
      <c r="DR42" s="223"/>
      <c r="DS42" s="223"/>
      <c r="DT42" s="223"/>
      <c r="DU42" s="223"/>
      <c r="DV42" s="223"/>
      <c r="DW42" s="223"/>
      <c r="DX42" s="223"/>
      <c r="DY42" s="223"/>
      <c r="DZ42" s="223"/>
      <c r="EA42" s="223"/>
      <c r="EB42" s="223"/>
      <c r="EC42" s="223"/>
      <c r="ED42" s="223"/>
      <c r="EE42" s="223"/>
      <c r="EF42" s="223"/>
      <c r="EG42" s="223"/>
      <c r="EH42" s="223"/>
      <c r="EI42" s="223"/>
      <c r="EJ42" s="223"/>
      <c r="EK42" s="223"/>
      <c r="EL42" s="223"/>
      <c r="EM42" s="223"/>
      <c r="EN42" s="223"/>
      <c r="EO42" s="223"/>
      <c r="EP42" s="223"/>
      <c r="EQ42" s="223"/>
      <c r="ER42" s="223"/>
      <c r="ES42" s="223"/>
      <c r="ET42" s="223"/>
      <c r="EU42" s="223"/>
      <c r="EV42" s="223"/>
      <c r="EW42" s="223"/>
      <c r="EX42" s="223"/>
      <c r="EY42" s="223"/>
      <c r="EZ42" s="223"/>
      <c r="FA42" s="223"/>
      <c r="FB42" s="223"/>
      <c r="FC42" s="223"/>
      <c r="FD42" s="223"/>
      <c r="FE42" s="223"/>
      <c r="FF42" s="223"/>
      <c r="FG42" s="223"/>
      <c r="FH42" s="223"/>
      <c r="FI42" s="223"/>
      <c r="FJ42" s="223"/>
      <c r="FK42" s="223"/>
      <c r="FL42" s="223"/>
      <c r="FM42" s="223"/>
      <c r="FN42" s="223"/>
      <c r="FO42" s="223"/>
      <c r="FP42" s="223"/>
      <c r="FQ42" s="223"/>
      <c r="FR42" s="223"/>
      <c r="FS42" s="223"/>
      <c r="FT42" s="223"/>
      <c r="FU42" s="223"/>
      <c r="FV42" s="223"/>
      <c r="FW42" s="223"/>
      <c r="FX42" s="223"/>
      <c r="FY42" s="223"/>
      <c r="FZ42" s="223"/>
      <c r="GA42" s="223"/>
      <c r="GB42" s="223"/>
      <c r="GC42" s="223"/>
      <c r="GD42" s="223"/>
      <c r="GE42" s="223"/>
      <c r="GF42" s="223"/>
      <c r="GG42" s="223"/>
      <c r="GH42" s="223"/>
      <c r="GI42" s="223"/>
      <c r="GJ42" s="223"/>
      <c r="GK42" s="223"/>
      <c r="GL42" s="223"/>
      <c r="GM42" s="223"/>
      <c r="GN42" s="223"/>
      <c r="GO42" s="223"/>
      <c r="GP42" s="223"/>
      <c r="GQ42" s="223"/>
      <c r="GR42" s="223"/>
      <c r="GS42" s="223"/>
      <c r="GT42" s="223"/>
      <c r="GU42" s="223"/>
      <c r="GV42" s="223"/>
      <c r="GW42" s="223"/>
      <c r="GX42" s="223"/>
      <c r="GY42" s="223"/>
      <c r="GZ42" s="223"/>
      <c r="HA42" s="223"/>
      <c r="HB42" s="223"/>
      <c r="HC42" s="223"/>
      <c r="HD42" s="223"/>
      <c r="HE42" s="223"/>
      <c r="HF42" s="223"/>
      <c r="HG42" s="223"/>
      <c r="HH42" s="223"/>
      <c r="HI42" s="223"/>
      <c r="HJ42" s="223"/>
      <c r="HK42" s="223"/>
      <c r="HL42" s="223"/>
      <c r="HM42" s="223"/>
      <c r="HN42" s="223"/>
      <c r="HO42" s="223"/>
      <c r="HP42" s="223"/>
      <c r="HQ42" s="223"/>
      <c r="HR42" s="223"/>
      <c r="HS42" s="223"/>
      <c r="HT42" s="223"/>
      <c r="HU42" s="223"/>
      <c r="HV42" s="223"/>
      <c r="HW42" s="223"/>
      <c r="HX42" s="223"/>
      <c r="HY42" s="223"/>
      <c r="HZ42" s="223"/>
      <c r="IA42" s="223"/>
      <c r="IB42" s="223"/>
      <c r="IC42" s="223"/>
      <c r="ID42" s="223"/>
      <c r="IE42" s="223"/>
      <c r="IF42" s="223"/>
      <c r="IG42" s="223"/>
      <c r="IH42" s="223"/>
      <c r="II42" s="223"/>
      <c r="IJ42" s="223"/>
      <c r="IK42" s="223"/>
      <c r="IL42" s="223"/>
      <c r="IM42" s="223"/>
      <c r="IN42" s="223"/>
      <c r="IO42" s="223"/>
      <c r="IP42" s="223"/>
      <c r="IQ42" s="223"/>
      <c r="IR42" s="223"/>
      <c r="IS42" s="223"/>
      <c r="IT42" s="223"/>
      <c r="IU42" s="223"/>
      <c r="IV42" s="223"/>
      <c r="IW42" s="223"/>
      <c r="IX42" s="223"/>
      <c r="IY42" s="223"/>
      <c r="IZ42" s="223"/>
      <c r="JA42" s="223"/>
      <c r="JB42" s="223"/>
      <c r="JC42" s="223"/>
      <c r="JD42" s="223"/>
      <c r="JE42" s="223"/>
      <c r="JF42" s="223"/>
      <c r="JG42" s="223"/>
      <c r="JH42" s="223"/>
      <c r="JI42" s="223"/>
      <c r="JJ42" s="223"/>
      <c r="JK42" s="223"/>
      <c r="JL42" s="223"/>
      <c r="JM42" s="223"/>
      <c r="JN42" s="223"/>
      <c r="JO42" s="223"/>
      <c r="JP42" s="223"/>
      <c r="JQ42" s="223"/>
      <c r="JR42" s="223"/>
      <c r="JS42" s="223"/>
      <c r="JT42" s="223"/>
      <c r="JU42" s="223"/>
      <c r="JV42" s="223"/>
      <c r="JW42" s="223"/>
      <c r="JX42" s="223"/>
      <c r="JY42" s="223"/>
      <c r="JZ42" s="223"/>
      <c r="KA42" s="223"/>
      <c r="KB42" s="223"/>
      <c r="KC42" s="223"/>
      <c r="KD42" s="223"/>
      <c r="KE42" s="223"/>
      <c r="KF42" s="223"/>
      <c r="KG42" s="223"/>
      <c r="KH42" s="223"/>
      <c r="KI42" s="223"/>
      <c r="KJ42" s="223"/>
      <c r="KK42" s="223"/>
      <c r="KL42" s="223"/>
      <c r="KM42" s="223"/>
      <c r="KN42" s="223"/>
      <c r="KO42" s="223"/>
      <c r="KP42" s="223"/>
      <c r="KQ42" s="223"/>
      <c r="KR42" s="223"/>
      <c r="KS42" s="223"/>
      <c r="KT42" s="223"/>
      <c r="KU42" s="223"/>
      <c r="KV42" s="223"/>
      <c r="KW42" s="223"/>
      <c r="KX42" s="223"/>
      <c r="KY42" s="223"/>
      <c r="KZ42" s="223"/>
      <c r="LA42" s="223"/>
      <c r="LB42" s="223"/>
      <c r="LC42" s="223"/>
      <c r="LD42" s="223"/>
      <c r="LE42" s="223"/>
      <c r="LF42" s="223"/>
      <c r="LG42" s="223"/>
      <c r="LH42" s="223"/>
      <c r="LI42" s="223"/>
      <c r="LJ42" s="223"/>
      <c r="LK42" s="223"/>
      <c r="LL42" s="223"/>
      <c r="LM42" s="223"/>
      <c r="LN42" s="223"/>
      <c r="LO42" s="223"/>
      <c r="LP42" s="223"/>
      <c r="LQ42" s="223"/>
      <c r="LR42" s="223"/>
      <c r="LS42" s="223"/>
      <c r="LT42" s="223"/>
      <c r="LU42" s="223"/>
      <c r="LV42" s="223"/>
      <c r="LW42" s="223"/>
      <c r="LX42" s="223"/>
      <c r="LY42" s="223"/>
      <c r="LZ42" s="223"/>
      <c r="MA42" s="223"/>
      <c r="MB42" s="223"/>
      <c r="MC42" s="223"/>
      <c r="MD42" s="223"/>
      <c r="ME42" s="223"/>
      <c r="MF42" s="223"/>
      <c r="MG42" s="223"/>
      <c r="MH42" s="223"/>
      <c r="MI42" s="223"/>
      <c r="MJ42" s="223"/>
      <c r="MK42" s="223"/>
      <c r="ML42" s="223"/>
      <c r="MM42" s="223"/>
      <c r="MN42" s="223"/>
      <c r="MO42" s="223"/>
      <c r="MP42" s="223"/>
      <c r="MQ42" s="223"/>
      <c r="MR42" s="223"/>
      <c r="MS42" s="223"/>
      <c r="MT42" s="223"/>
      <c r="MU42" s="223"/>
      <c r="MV42" s="223"/>
      <c r="MW42" s="223"/>
      <c r="MX42" s="223"/>
      <c r="MY42" s="223"/>
      <c r="MZ42" s="223"/>
      <c r="NA42" s="223"/>
      <c r="NB42" s="223"/>
      <c r="NC42" s="223"/>
      <c r="ND42" s="223"/>
      <c r="NE42" s="223"/>
      <c r="NF42" s="223"/>
      <c r="NG42" s="223"/>
      <c r="NH42" s="223"/>
      <c r="NI42" s="223"/>
      <c r="NJ42" s="223"/>
      <c r="NK42" s="223"/>
      <c r="NL42" s="223"/>
      <c r="NM42" s="223"/>
      <c r="NN42" s="223"/>
      <c r="NO42" s="223"/>
      <c r="NP42" s="223"/>
      <c r="NQ42" s="223"/>
      <c r="NR42" s="223"/>
      <c r="NS42" s="223"/>
      <c r="NT42" s="223"/>
      <c r="NU42" s="223"/>
      <c r="NV42" s="223"/>
      <c r="NW42" s="223"/>
      <c r="NX42" s="223"/>
      <c r="NY42" s="223"/>
      <c r="NZ42" s="223"/>
      <c r="OA42" s="223"/>
      <c r="OB42" s="223"/>
      <c r="OC42" s="223"/>
      <c r="OD42" s="223"/>
      <c r="OE42" s="223"/>
      <c r="OF42" s="223"/>
      <c r="OG42" s="223"/>
      <c r="OH42" s="223"/>
      <c r="OI42" s="223"/>
      <c r="OJ42" s="223"/>
      <c r="OK42" s="223"/>
      <c r="OL42" s="223"/>
      <c r="OM42" s="223"/>
      <c r="ON42" s="223"/>
      <c r="OO42" s="223"/>
      <c r="OP42" s="223"/>
      <c r="OQ42" s="223"/>
      <c r="OR42" s="223"/>
      <c r="OS42" s="223"/>
      <c r="OT42" s="223"/>
      <c r="OU42" s="223"/>
      <c r="OV42" s="223"/>
      <c r="OW42" s="223"/>
      <c r="OX42" s="223"/>
      <c r="OY42" s="223"/>
      <c r="OZ42" s="223"/>
      <c r="PA42" s="223"/>
      <c r="PB42" s="223"/>
      <c r="PC42" s="223"/>
      <c r="PD42" s="223"/>
      <c r="PE42" s="223"/>
      <c r="PF42" s="223"/>
      <c r="PG42" s="223"/>
      <c r="PH42" s="223"/>
      <c r="PI42" s="223"/>
      <c r="PJ42" s="223"/>
      <c r="PK42" s="223"/>
      <c r="PL42" s="223"/>
      <c r="PM42" s="223"/>
      <c r="PN42" s="223"/>
      <c r="PO42" s="223"/>
      <c r="PP42" s="223"/>
      <c r="PQ42" s="223"/>
      <c r="PR42" s="223"/>
      <c r="PS42" s="223"/>
      <c r="PT42" s="223"/>
      <c r="PU42" s="223"/>
      <c r="PV42" s="223"/>
      <c r="PW42" s="223"/>
      <c r="PX42" s="223"/>
      <c r="PY42" s="223"/>
      <c r="PZ42" s="223"/>
      <c r="QA42" s="223"/>
      <c r="QB42" s="223"/>
      <c r="QC42" s="223"/>
      <c r="QD42" s="223"/>
      <c r="QE42" s="223"/>
      <c r="QF42" s="223"/>
      <c r="QG42" s="223"/>
      <c r="QH42" s="223"/>
      <c r="QI42" s="223"/>
      <c r="QJ42" s="223"/>
      <c r="QK42" s="223"/>
      <c r="QL42" s="223"/>
      <c r="QM42" s="223"/>
      <c r="QN42" s="223"/>
      <c r="QO42" s="223"/>
      <c r="QP42" s="223"/>
      <c r="QQ42" s="223"/>
      <c r="QR42" s="223"/>
      <c r="QS42" s="223"/>
      <c r="QT42" s="223"/>
      <c r="QU42" s="223"/>
      <c r="QV42" s="223"/>
      <c r="QW42" s="223"/>
      <c r="QX42" s="223"/>
      <c r="QY42" s="223"/>
      <c r="QZ42" s="223"/>
      <c r="RA42" s="223"/>
      <c r="RB42" s="223"/>
      <c r="RC42" s="223"/>
      <c r="RD42" s="223"/>
      <c r="RE42" s="223"/>
      <c r="RF42" s="223"/>
      <c r="RG42" s="223"/>
      <c r="RH42" s="223"/>
      <c r="RI42" s="223"/>
      <c r="RJ42" s="223"/>
      <c r="RK42" s="223"/>
      <c r="RL42" s="223"/>
      <c r="RM42" s="223"/>
      <c r="RN42" s="223"/>
      <c r="RO42" s="223"/>
      <c r="RP42" s="223"/>
      <c r="RQ42" s="223"/>
      <c r="RR42" s="223"/>
      <c r="RS42" s="223"/>
      <c r="RT42" s="223"/>
      <c r="RU42" s="223"/>
      <c r="RV42" s="223"/>
      <c r="RW42" s="223"/>
      <c r="RX42" s="223"/>
      <c r="RY42" s="223"/>
      <c r="RZ42" s="223"/>
      <c r="SA42" s="223"/>
      <c r="SB42" s="223"/>
      <c r="SC42" s="223"/>
      <c r="SD42" s="223"/>
      <c r="SE42" s="223"/>
      <c r="SF42" s="223"/>
      <c r="SG42" s="223"/>
      <c r="SH42" s="223"/>
      <c r="SI42" s="223"/>
      <c r="SJ42" s="223"/>
      <c r="SK42" s="223"/>
      <c r="SL42" s="223"/>
      <c r="SM42" s="223"/>
      <c r="SN42" s="223"/>
      <c r="SO42" s="223"/>
      <c r="SP42" s="223"/>
      <c r="SQ42" s="223"/>
      <c r="SR42" s="223"/>
      <c r="SS42" s="223"/>
      <c r="ST42" s="223"/>
      <c r="SU42" s="223"/>
      <c r="SV42" s="223"/>
      <c r="SW42" s="223"/>
      <c r="SX42" s="223"/>
      <c r="SY42" s="223"/>
      <c r="SZ42" s="223"/>
      <c r="TA42" s="223"/>
      <c r="TB42" s="223"/>
      <c r="TC42" s="223"/>
      <c r="TD42" s="223"/>
      <c r="TE42" s="223"/>
      <c r="TF42" s="223"/>
      <c r="TG42" s="223"/>
      <c r="TH42" s="223"/>
      <c r="TI42" s="223"/>
      <c r="TJ42" s="223"/>
      <c r="TK42" s="223"/>
      <c r="TL42" s="223"/>
      <c r="TM42" s="223"/>
      <c r="TN42" s="223"/>
      <c r="TO42" s="223"/>
      <c r="TP42" s="223"/>
      <c r="TQ42" s="223"/>
      <c r="TR42" s="223"/>
      <c r="TS42" s="223"/>
      <c r="TT42" s="223"/>
      <c r="TU42" s="223"/>
      <c r="TV42" s="223"/>
      <c r="TW42" s="223"/>
      <c r="TX42" s="223"/>
      <c r="TY42" s="223"/>
      <c r="TZ42" s="223"/>
      <c r="UA42" s="223"/>
      <c r="UB42" s="223"/>
      <c r="UC42" s="223"/>
      <c r="UD42" s="223"/>
      <c r="UE42" s="223"/>
      <c r="UF42" s="223"/>
      <c r="UG42" s="223"/>
      <c r="UH42" s="223"/>
      <c r="UI42" s="223"/>
      <c r="UJ42" s="223"/>
      <c r="UK42" s="223"/>
      <c r="UL42" s="223"/>
      <c r="UM42" s="223"/>
      <c r="UN42" s="223"/>
      <c r="UO42" s="223"/>
      <c r="UP42" s="223"/>
      <c r="UQ42" s="223"/>
      <c r="UR42" s="223"/>
      <c r="US42" s="223"/>
      <c r="UT42" s="223"/>
      <c r="UU42" s="223"/>
      <c r="UV42" s="223"/>
      <c r="UW42" s="223"/>
      <c r="UX42" s="223"/>
      <c r="UY42" s="223"/>
      <c r="UZ42" s="223"/>
      <c r="VA42" s="223"/>
      <c r="VB42" s="223"/>
      <c r="VC42" s="223"/>
      <c r="VD42" s="223"/>
      <c r="VE42" s="223"/>
      <c r="VF42" s="223"/>
      <c r="VG42" s="223"/>
      <c r="VH42" s="223"/>
      <c r="VI42" s="223"/>
      <c r="VJ42" s="223"/>
      <c r="VK42" s="223"/>
      <c r="VL42" s="223"/>
      <c r="VM42" s="223"/>
      <c r="VN42" s="223"/>
      <c r="VO42" s="223"/>
      <c r="VP42" s="223"/>
      <c r="VQ42" s="223"/>
      <c r="VR42" s="223"/>
      <c r="VS42" s="223"/>
      <c r="VT42" s="223"/>
      <c r="VU42" s="223"/>
      <c r="VV42" s="223"/>
      <c r="VW42" s="223"/>
      <c r="VX42" s="223"/>
      <c r="VY42" s="223"/>
      <c r="VZ42" s="223"/>
      <c r="WA42" s="223"/>
      <c r="WB42" s="223"/>
      <c r="WC42" s="223"/>
      <c r="WD42" s="223"/>
      <c r="WE42" s="223"/>
      <c r="WF42" s="223"/>
      <c r="WG42" s="223"/>
      <c r="WH42" s="223"/>
      <c r="WI42" s="223"/>
      <c r="WJ42" s="223"/>
      <c r="WK42" s="223"/>
      <c r="WL42" s="223"/>
      <c r="WM42" s="223"/>
      <c r="WN42" s="223"/>
      <c r="WO42" s="223"/>
      <c r="WP42" s="223"/>
      <c r="WQ42" s="223"/>
      <c r="WR42" s="223"/>
      <c r="WS42" s="223"/>
      <c r="WT42" s="223"/>
      <c r="WU42" s="223"/>
      <c r="WV42" s="223"/>
      <c r="WW42" s="223"/>
      <c r="WX42" s="223"/>
      <c r="WY42" s="223"/>
      <c r="WZ42" s="223"/>
      <c r="XA42" s="223"/>
      <c r="XB42" s="223"/>
      <c r="XC42" s="223"/>
      <c r="XD42" s="223"/>
      <c r="XE42" s="223"/>
      <c r="XF42" s="223"/>
      <c r="XG42" s="223"/>
      <c r="XH42" s="223"/>
      <c r="XI42" s="223"/>
      <c r="XJ42" s="223"/>
      <c r="XK42" s="223"/>
      <c r="XL42" s="223"/>
      <c r="XM42" s="223"/>
      <c r="XN42" s="223"/>
      <c r="XO42" s="223"/>
      <c r="XP42" s="223"/>
      <c r="XQ42" s="223"/>
      <c r="XR42" s="223"/>
      <c r="XS42" s="223"/>
      <c r="XT42" s="223"/>
      <c r="XU42" s="223"/>
      <c r="XV42" s="223"/>
      <c r="XW42" s="223"/>
      <c r="XX42" s="223"/>
      <c r="XY42" s="223"/>
      <c r="XZ42" s="223"/>
      <c r="YA42" s="223"/>
      <c r="YB42" s="223"/>
      <c r="YC42" s="223"/>
      <c r="YD42" s="223"/>
      <c r="YE42" s="223"/>
      <c r="YF42" s="223"/>
      <c r="YG42" s="223"/>
      <c r="YH42" s="223"/>
      <c r="YI42" s="223"/>
      <c r="YJ42" s="223"/>
      <c r="YK42" s="223"/>
      <c r="YL42" s="223"/>
      <c r="YM42" s="223"/>
      <c r="YN42" s="223"/>
      <c r="YO42" s="223"/>
      <c r="YP42" s="223"/>
      <c r="YQ42" s="223"/>
      <c r="YR42" s="223"/>
      <c r="YS42" s="223"/>
      <c r="YT42" s="223"/>
      <c r="YU42" s="223"/>
      <c r="YV42" s="223"/>
      <c r="YW42" s="223"/>
      <c r="YX42" s="223"/>
      <c r="YY42" s="223"/>
      <c r="YZ42" s="223"/>
      <c r="ZA42" s="223"/>
      <c r="ZB42" s="223"/>
      <c r="ZC42" s="223"/>
      <c r="ZD42" s="223"/>
      <c r="ZE42" s="223"/>
      <c r="ZF42" s="223"/>
      <c r="ZG42" s="223"/>
      <c r="ZH42" s="223"/>
      <c r="ZI42" s="223"/>
      <c r="ZJ42" s="223"/>
      <c r="ZK42" s="223"/>
      <c r="ZL42" s="223"/>
      <c r="ZM42" s="223"/>
      <c r="ZN42" s="223"/>
      <c r="ZO42" s="223"/>
      <c r="ZP42" s="223"/>
      <c r="ZQ42" s="223"/>
      <c r="ZR42" s="223"/>
      <c r="ZS42" s="223"/>
      <c r="ZT42" s="223"/>
      <c r="ZU42" s="223"/>
      <c r="ZV42" s="223"/>
      <c r="ZW42" s="223"/>
      <c r="ZX42" s="223"/>
      <c r="ZY42" s="223"/>
      <c r="ZZ42" s="223"/>
      <c r="AAA42" s="223"/>
      <c r="AAB42" s="223"/>
      <c r="AAC42" s="223"/>
      <c r="AAD42" s="223"/>
      <c r="AAE42" s="223"/>
      <c r="AAF42" s="223"/>
      <c r="AAG42" s="223"/>
      <c r="AAH42" s="223"/>
      <c r="AAI42" s="223"/>
      <c r="AAJ42" s="223"/>
      <c r="AAK42" s="223"/>
      <c r="AAL42" s="223"/>
      <c r="AAM42" s="223"/>
      <c r="AAN42" s="223"/>
      <c r="AAO42" s="223"/>
      <c r="AAP42" s="223"/>
      <c r="AAQ42" s="223"/>
      <c r="AAR42" s="223"/>
      <c r="AAS42" s="223"/>
      <c r="AAT42" s="223"/>
      <c r="AAU42" s="223"/>
      <c r="AAV42" s="223"/>
      <c r="AAW42" s="223"/>
      <c r="AAX42" s="223"/>
      <c r="AAY42" s="223"/>
      <c r="AAZ42" s="223"/>
      <c r="ABA42" s="223"/>
      <c r="ABB42" s="223"/>
      <c r="ABC42" s="223"/>
      <c r="ABD42" s="223"/>
      <c r="ABE42" s="223"/>
      <c r="ABF42" s="223"/>
      <c r="ABG42" s="223"/>
      <c r="ABH42" s="223"/>
      <c r="ABI42" s="223"/>
      <c r="ABJ42" s="223"/>
      <c r="ABK42" s="223"/>
      <c r="ABL42" s="223"/>
      <c r="ABM42" s="223"/>
      <c r="ABN42" s="223"/>
      <c r="ABO42" s="223"/>
      <c r="ABP42" s="223"/>
      <c r="ABQ42" s="223"/>
      <c r="ABR42" s="223"/>
      <c r="ABS42" s="223"/>
      <c r="ABT42" s="223"/>
      <c r="ABU42" s="223"/>
      <c r="ABV42" s="223"/>
      <c r="ABW42" s="223"/>
      <c r="ABX42" s="223"/>
      <c r="ABY42" s="223"/>
      <c r="ABZ42" s="223"/>
      <c r="ACA42" s="223"/>
      <c r="ACB42" s="223"/>
      <c r="ACC42" s="223"/>
      <c r="ACD42" s="223"/>
      <c r="ACE42" s="223"/>
      <c r="ACF42" s="223"/>
      <c r="ACG42" s="223"/>
      <c r="ACH42" s="223"/>
      <c r="ACI42" s="223"/>
      <c r="ACJ42" s="223"/>
      <c r="ACK42" s="223"/>
      <c r="ACL42" s="223"/>
      <c r="ACM42" s="223"/>
      <c r="ACN42" s="223"/>
      <c r="ACO42" s="223"/>
      <c r="ACP42" s="223"/>
      <c r="ACQ42" s="223"/>
      <c r="ACR42" s="223"/>
      <c r="ACS42" s="223"/>
      <c r="ACT42" s="223"/>
      <c r="ACU42" s="223"/>
      <c r="ACV42" s="223"/>
      <c r="ACW42" s="223"/>
      <c r="ACX42" s="223"/>
    </row>
    <row r="43" spans="1:778" s="214" customFormat="1" ht="77.25" customHeight="1">
      <c r="A43" s="151"/>
      <c r="B43" s="151"/>
      <c r="C43" s="221"/>
      <c r="D43" s="216" t="s">
        <v>340</v>
      </c>
      <c r="E43" s="219">
        <f t="shared" si="0"/>
        <v>24795.360000000001</v>
      </c>
      <c r="F43" s="219">
        <v>0</v>
      </c>
      <c r="G43" s="219">
        <v>0</v>
      </c>
      <c r="H43" s="219">
        <v>0</v>
      </c>
      <c r="I43" s="219">
        <v>0</v>
      </c>
      <c r="J43" s="216">
        <v>14472</v>
      </c>
      <c r="K43" s="216">
        <v>0</v>
      </c>
      <c r="L43" s="216">
        <v>0</v>
      </c>
      <c r="M43" s="216">
        <v>10323.36</v>
      </c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3"/>
      <c r="BM43" s="223"/>
      <c r="BN43" s="223"/>
      <c r="BO43" s="223"/>
      <c r="BP43" s="223"/>
      <c r="BQ43" s="223"/>
      <c r="BR43" s="223"/>
      <c r="BS43" s="223"/>
      <c r="BT43" s="223"/>
      <c r="BU43" s="223"/>
      <c r="BV43" s="223"/>
      <c r="BW43" s="223"/>
      <c r="BX43" s="223"/>
      <c r="BY43" s="223"/>
      <c r="BZ43" s="223"/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23"/>
      <c r="CO43" s="223"/>
      <c r="CP43" s="223"/>
      <c r="CQ43" s="223"/>
      <c r="CR43" s="223"/>
      <c r="CS43" s="223"/>
      <c r="CT43" s="223"/>
      <c r="CU43" s="223"/>
      <c r="CV43" s="223"/>
      <c r="CW43" s="223"/>
      <c r="CX43" s="223"/>
      <c r="CY43" s="223"/>
      <c r="CZ43" s="223"/>
      <c r="DA43" s="223"/>
      <c r="DB43" s="223"/>
      <c r="DC43" s="223"/>
      <c r="DD43" s="223"/>
      <c r="DE43" s="223"/>
      <c r="DF43" s="223"/>
      <c r="DG43" s="223"/>
      <c r="DH43" s="223"/>
      <c r="DI43" s="223"/>
      <c r="DJ43" s="223"/>
      <c r="DK43" s="223"/>
      <c r="DL43" s="223"/>
      <c r="DM43" s="223"/>
      <c r="DN43" s="223"/>
      <c r="DO43" s="223"/>
      <c r="DP43" s="223"/>
      <c r="DQ43" s="223"/>
      <c r="DR43" s="223"/>
      <c r="DS43" s="223"/>
      <c r="DT43" s="223"/>
      <c r="DU43" s="223"/>
      <c r="DV43" s="223"/>
      <c r="DW43" s="223"/>
      <c r="DX43" s="223"/>
      <c r="DY43" s="223"/>
      <c r="DZ43" s="223"/>
      <c r="EA43" s="223"/>
      <c r="EB43" s="223"/>
      <c r="EC43" s="223"/>
      <c r="ED43" s="223"/>
      <c r="EE43" s="223"/>
      <c r="EF43" s="223"/>
      <c r="EG43" s="223"/>
      <c r="EH43" s="223"/>
      <c r="EI43" s="223"/>
      <c r="EJ43" s="223"/>
      <c r="EK43" s="223"/>
      <c r="EL43" s="223"/>
      <c r="EM43" s="223"/>
      <c r="EN43" s="223"/>
      <c r="EO43" s="223"/>
      <c r="EP43" s="223"/>
      <c r="EQ43" s="223"/>
      <c r="ER43" s="223"/>
      <c r="ES43" s="223"/>
      <c r="ET43" s="223"/>
      <c r="EU43" s="223"/>
      <c r="EV43" s="223"/>
      <c r="EW43" s="223"/>
      <c r="EX43" s="223"/>
      <c r="EY43" s="223"/>
      <c r="EZ43" s="223"/>
      <c r="FA43" s="223"/>
      <c r="FB43" s="223"/>
      <c r="FC43" s="223"/>
      <c r="FD43" s="223"/>
      <c r="FE43" s="223"/>
      <c r="FF43" s="223"/>
      <c r="FG43" s="223"/>
      <c r="FH43" s="223"/>
      <c r="FI43" s="223"/>
      <c r="FJ43" s="223"/>
      <c r="FK43" s="223"/>
      <c r="FL43" s="223"/>
      <c r="FM43" s="223"/>
      <c r="FN43" s="223"/>
      <c r="FO43" s="223"/>
      <c r="FP43" s="223"/>
      <c r="FQ43" s="223"/>
      <c r="FR43" s="223"/>
      <c r="FS43" s="223"/>
      <c r="FT43" s="223"/>
      <c r="FU43" s="223"/>
      <c r="FV43" s="223"/>
      <c r="FW43" s="223"/>
      <c r="FX43" s="223"/>
      <c r="FY43" s="223"/>
      <c r="FZ43" s="223"/>
      <c r="GA43" s="223"/>
      <c r="GB43" s="223"/>
      <c r="GC43" s="223"/>
      <c r="GD43" s="223"/>
      <c r="GE43" s="223"/>
      <c r="GF43" s="223"/>
      <c r="GG43" s="223"/>
      <c r="GH43" s="223"/>
      <c r="GI43" s="223"/>
      <c r="GJ43" s="223"/>
      <c r="GK43" s="223"/>
      <c r="GL43" s="223"/>
      <c r="GM43" s="223"/>
      <c r="GN43" s="223"/>
      <c r="GO43" s="223"/>
      <c r="GP43" s="223"/>
      <c r="GQ43" s="223"/>
      <c r="GR43" s="223"/>
      <c r="GS43" s="223"/>
      <c r="GT43" s="223"/>
      <c r="GU43" s="223"/>
      <c r="GV43" s="223"/>
      <c r="GW43" s="223"/>
      <c r="GX43" s="223"/>
      <c r="GY43" s="223"/>
      <c r="GZ43" s="223"/>
      <c r="HA43" s="223"/>
      <c r="HB43" s="223"/>
      <c r="HC43" s="223"/>
      <c r="HD43" s="223"/>
      <c r="HE43" s="223"/>
      <c r="HF43" s="223"/>
      <c r="HG43" s="223"/>
      <c r="HH43" s="223"/>
      <c r="HI43" s="223"/>
      <c r="HJ43" s="223"/>
      <c r="HK43" s="223"/>
      <c r="HL43" s="223"/>
      <c r="HM43" s="223"/>
      <c r="HN43" s="223"/>
      <c r="HO43" s="223"/>
      <c r="HP43" s="223"/>
      <c r="HQ43" s="223"/>
      <c r="HR43" s="223"/>
      <c r="HS43" s="223"/>
      <c r="HT43" s="223"/>
      <c r="HU43" s="223"/>
      <c r="HV43" s="223"/>
      <c r="HW43" s="223"/>
      <c r="HX43" s="223"/>
      <c r="HY43" s="223"/>
      <c r="HZ43" s="223"/>
      <c r="IA43" s="223"/>
      <c r="IB43" s="223"/>
      <c r="IC43" s="223"/>
      <c r="ID43" s="223"/>
      <c r="IE43" s="223"/>
      <c r="IF43" s="223"/>
      <c r="IG43" s="223"/>
      <c r="IH43" s="223"/>
      <c r="II43" s="223"/>
      <c r="IJ43" s="223"/>
      <c r="IK43" s="223"/>
      <c r="IL43" s="223"/>
      <c r="IM43" s="223"/>
      <c r="IN43" s="223"/>
      <c r="IO43" s="223"/>
      <c r="IP43" s="223"/>
      <c r="IQ43" s="223"/>
      <c r="IR43" s="223"/>
      <c r="IS43" s="223"/>
      <c r="IT43" s="223"/>
      <c r="IU43" s="223"/>
      <c r="IV43" s="223"/>
      <c r="IW43" s="223"/>
      <c r="IX43" s="223"/>
      <c r="IY43" s="223"/>
      <c r="IZ43" s="223"/>
      <c r="JA43" s="223"/>
      <c r="JB43" s="223"/>
      <c r="JC43" s="223"/>
      <c r="JD43" s="223"/>
      <c r="JE43" s="223"/>
      <c r="JF43" s="223"/>
      <c r="JG43" s="223"/>
      <c r="JH43" s="223"/>
      <c r="JI43" s="223"/>
      <c r="JJ43" s="223"/>
      <c r="JK43" s="223"/>
      <c r="JL43" s="223"/>
      <c r="JM43" s="223"/>
      <c r="JN43" s="223"/>
      <c r="JO43" s="223"/>
      <c r="JP43" s="223"/>
      <c r="JQ43" s="223"/>
      <c r="JR43" s="223"/>
      <c r="JS43" s="223"/>
      <c r="JT43" s="223"/>
      <c r="JU43" s="223"/>
      <c r="JV43" s="223"/>
      <c r="JW43" s="223"/>
      <c r="JX43" s="223"/>
      <c r="JY43" s="223"/>
      <c r="JZ43" s="223"/>
      <c r="KA43" s="223"/>
      <c r="KB43" s="223"/>
      <c r="KC43" s="223"/>
      <c r="KD43" s="223"/>
      <c r="KE43" s="223"/>
      <c r="KF43" s="223"/>
      <c r="KG43" s="223"/>
      <c r="KH43" s="223"/>
      <c r="KI43" s="223"/>
      <c r="KJ43" s="223"/>
      <c r="KK43" s="223"/>
      <c r="KL43" s="223"/>
      <c r="KM43" s="223"/>
      <c r="KN43" s="223"/>
      <c r="KO43" s="223"/>
      <c r="KP43" s="223"/>
      <c r="KQ43" s="223"/>
      <c r="KR43" s="223"/>
      <c r="KS43" s="223"/>
      <c r="KT43" s="223"/>
      <c r="KU43" s="223"/>
      <c r="KV43" s="223"/>
      <c r="KW43" s="223"/>
      <c r="KX43" s="223"/>
      <c r="KY43" s="223"/>
      <c r="KZ43" s="223"/>
      <c r="LA43" s="223"/>
      <c r="LB43" s="223"/>
      <c r="LC43" s="223"/>
      <c r="LD43" s="223"/>
      <c r="LE43" s="223"/>
      <c r="LF43" s="223"/>
      <c r="LG43" s="223"/>
      <c r="LH43" s="223"/>
      <c r="LI43" s="223"/>
      <c r="LJ43" s="223"/>
      <c r="LK43" s="223"/>
      <c r="LL43" s="223"/>
      <c r="LM43" s="223"/>
      <c r="LN43" s="223"/>
      <c r="LO43" s="223"/>
      <c r="LP43" s="223"/>
      <c r="LQ43" s="223"/>
      <c r="LR43" s="223"/>
      <c r="LS43" s="223"/>
      <c r="LT43" s="223"/>
      <c r="LU43" s="223"/>
      <c r="LV43" s="223"/>
      <c r="LW43" s="223"/>
      <c r="LX43" s="223"/>
      <c r="LY43" s="223"/>
      <c r="LZ43" s="223"/>
      <c r="MA43" s="223"/>
      <c r="MB43" s="223"/>
      <c r="MC43" s="223"/>
      <c r="MD43" s="223"/>
      <c r="ME43" s="223"/>
      <c r="MF43" s="223"/>
      <c r="MG43" s="223"/>
      <c r="MH43" s="223"/>
      <c r="MI43" s="223"/>
      <c r="MJ43" s="223"/>
      <c r="MK43" s="223"/>
      <c r="ML43" s="223"/>
      <c r="MM43" s="223"/>
      <c r="MN43" s="223"/>
      <c r="MO43" s="223"/>
      <c r="MP43" s="223"/>
      <c r="MQ43" s="223"/>
      <c r="MR43" s="223"/>
      <c r="MS43" s="223"/>
      <c r="MT43" s="223"/>
      <c r="MU43" s="223"/>
      <c r="MV43" s="223"/>
      <c r="MW43" s="223"/>
      <c r="MX43" s="223"/>
      <c r="MY43" s="223"/>
      <c r="MZ43" s="223"/>
      <c r="NA43" s="223"/>
      <c r="NB43" s="223"/>
      <c r="NC43" s="223"/>
      <c r="ND43" s="223"/>
      <c r="NE43" s="223"/>
      <c r="NF43" s="223"/>
      <c r="NG43" s="223"/>
      <c r="NH43" s="223"/>
      <c r="NI43" s="223"/>
      <c r="NJ43" s="223"/>
      <c r="NK43" s="223"/>
      <c r="NL43" s="223"/>
      <c r="NM43" s="223"/>
      <c r="NN43" s="223"/>
      <c r="NO43" s="223"/>
      <c r="NP43" s="223"/>
      <c r="NQ43" s="223"/>
      <c r="NR43" s="223"/>
      <c r="NS43" s="223"/>
      <c r="NT43" s="223"/>
      <c r="NU43" s="223"/>
      <c r="NV43" s="223"/>
      <c r="NW43" s="223"/>
      <c r="NX43" s="223"/>
      <c r="NY43" s="223"/>
      <c r="NZ43" s="223"/>
      <c r="OA43" s="223"/>
      <c r="OB43" s="223"/>
      <c r="OC43" s="223"/>
      <c r="OD43" s="223"/>
      <c r="OE43" s="223"/>
      <c r="OF43" s="223"/>
      <c r="OG43" s="223"/>
      <c r="OH43" s="223"/>
      <c r="OI43" s="223"/>
      <c r="OJ43" s="223"/>
      <c r="OK43" s="223"/>
      <c r="OL43" s="223"/>
      <c r="OM43" s="223"/>
      <c r="ON43" s="223"/>
      <c r="OO43" s="223"/>
      <c r="OP43" s="223"/>
      <c r="OQ43" s="223"/>
      <c r="OR43" s="223"/>
      <c r="OS43" s="223"/>
      <c r="OT43" s="223"/>
      <c r="OU43" s="223"/>
      <c r="OV43" s="223"/>
      <c r="OW43" s="223"/>
      <c r="OX43" s="223"/>
      <c r="OY43" s="223"/>
      <c r="OZ43" s="223"/>
      <c r="PA43" s="223"/>
      <c r="PB43" s="223"/>
      <c r="PC43" s="223"/>
      <c r="PD43" s="223"/>
      <c r="PE43" s="223"/>
      <c r="PF43" s="223"/>
      <c r="PG43" s="223"/>
      <c r="PH43" s="223"/>
      <c r="PI43" s="223"/>
      <c r="PJ43" s="223"/>
      <c r="PK43" s="223"/>
      <c r="PL43" s="223"/>
      <c r="PM43" s="223"/>
      <c r="PN43" s="223"/>
      <c r="PO43" s="223"/>
      <c r="PP43" s="223"/>
      <c r="PQ43" s="223"/>
      <c r="PR43" s="223"/>
      <c r="PS43" s="223"/>
      <c r="PT43" s="223"/>
      <c r="PU43" s="223"/>
      <c r="PV43" s="223"/>
      <c r="PW43" s="223"/>
      <c r="PX43" s="223"/>
      <c r="PY43" s="223"/>
      <c r="PZ43" s="223"/>
      <c r="QA43" s="223"/>
      <c r="QB43" s="223"/>
      <c r="QC43" s="223"/>
      <c r="QD43" s="223"/>
      <c r="QE43" s="223"/>
      <c r="QF43" s="223"/>
      <c r="QG43" s="223"/>
      <c r="QH43" s="223"/>
      <c r="QI43" s="223"/>
      <c r="QJ43" s="223"/>
      <c r="QK43" s="223"/>
      <c r="QL43" s="223"/>
      <c r="QM43" s="223"/>
      <c r="QN43" s="223"/>
      <c r="QO43" s="223"/>
      <c r="QP43" s="223"/>
      <c r="QQ43" s="223"/>
      <c r="QR43" s="223"/>
      <c r="QS43" s="223"/>
      <c r="QT43" s="223"/>
      <c r="QU43" s="223"/>
      <c r="QV43" s="223"/>
      <c r="QW43" s="223"/>
      <c r="QX43" s="223"/>
      <c r="QY43" s="223"/>
      <c r="QZ43" s="223"/>
      <c r="RA43" s="223"/>
      <c r="RB43" s="223"/>
      <c r="RC43" s="223"/>
      <c r="RD43" s="223"/>
      <c r="RE43" s="223"/>
      <c r="RF43" s="223"/>
      <c r="RG43" s="223"/>
      <c r="RH43" s="223"/>
      <c r="RI43" s="223"/>
      <c r="RJ43" s="223"/>
      <c r="RK43" s="223"/>
      <c r="RL43" s="223"/>
      <c r="RM43" s="223"/>
      <c r="RN43" s="223"/>
      <c r="RO43" s="223"/>
      <c r="RP43" s="223"/>
      <c r="RQ43" s="223"/>
      <c r="RR43" s="223"/>
      <c r="RS43" s="223"/>
      <c r="RT43" s="223"/>
      <c r="RU43" s="223"/>
      <c r="RV43" s="223"/>
      <c r="RW43" s="223"/>
      <c r="RX43" s="223"/>
      <c r="RY43" s="223"/>
      <c r="RZ43" s="223"/>
      <c r="SA43" s="223"/>
      <c r="SB43" s="223"/>
      <c r="SC43" s="223"/>
      <c r="SD43" s="223"/>
      <c r="SE43" s="223"/>
      <c r="SF43" s="223"/>
      <c r="SG43" s="223"/>
      <c r="SH43" s="223"/>
      <c r="SI43" s="223"/>
      <c r="SJ43" s="223"/>
      <c r="SK43" s="223"/>
      <c r="SL43" s="223"/>
      <c r="SM43" s="223"/>
      <c r="SN43" s="223"/>
      <c r="SO43" s="223"/>
      <c r="SP43" s="223"/>
      <c r="SQ43" s="223"/>
      <c r="SR43" s="223"/>
      <c r="SS43" s="223"/>
      <c r="ST43" s="223"/>
      <c r="SU43" s="223"/>
      <c r="SV43" s="223"/>
      <c r="SW43" s="223"/>
      <c r="SX43" s="223"/>
      <c r="SY43" s="223"/>
      <c r="SZ43" s="223"/>
      <c r="TA43" s="223"/>
      <c r="TB43" s="223"/>
      <c r="TC43" s="223"/>
      <c r="TD43" s="223"/>
      <c r="TE43" s="223"/>
      <c r="TF43" s="223"/>
      <c r="TG43" s="223"/>
      <c r="TH43" s="223"/>
      <c r="TI43" s="223"/>
      <c r="TJ43" s="223"/>
      <c r="TK43" s="223"/>
      <c r="TL43" s="223"/>
      <c r="TM43" s="223"/>
      <c r="TN43" s="223"/>
      <c r="TO43" s="223"/>
      <c r="TP43" s="223"/>
      <c r="TQ43" s="223"/>
      <c r="TR43" s="223"/>
      <c r="TS43" s="223"/>
      <c r="TT43" s="223"/>
      <c r="TU43" s="223"/>
      <c r="TV43" s="223"/>
      <c r="TW43" s="223"/>
      <c r="TX43" s="223"/>
      <c r="TY43" s="223"/>
      <c r="TZ43" s="223"/>
      <c r="UA43" s="223"/>
      <c r="UB43" s="223"/>
      <c r="UC43" s="223"/>
      <c r="UD43" s="223"/>
      <c r="UE43" s="223"/>
      <c r="UF43" s="223"/>
      <c r="UG43" s="223"/>
      <c r="UH43" s="223"/>
      <c r="UI43" s="223"/>
      <c r="UJ43" s="223"/>
      <c r="UK43" s="223"/>
      <c r="UL43" s="223"/>
      <c r="UM43" s="223"/>
      <c r="UN43" s="223"/>
      <c r="UO43" s="223"/>
      <c r="UP43" s="223"/>
      <c r="UQ43" s="223"/>
      <c r="UR43" s="223"/>
      <c r="US43" s="223"/>
      <c r="UT43" s="223"/>
      <c r="UU43" s="223"/>
      <c r="UV43" s="223"/>
      <c r="UW43" s="223"/>
      <c r="UX43" s="223"/>
      <c r="UY43" s="223"/>
      <c r="UZ43" s="223"/>
      <c r="VA43" s="223"/>
      <c r="VB43" s="223"/>
      <c r="VC43" s="223"/>
      <c r="VD43" s="223"/>
      <c r="VE43" s="223"/>
      <c r="VF43" s="223"/>
      <c r="VG43" s="223"/>
      <c r="VH43" s="223"/>
      <c r="VI43" s="223"/>
      <c r="VJ43" s="223"/>
      <c r="VK43" s="223"/>
      <c r="VL43" s="223"/>
      <c r="VM43" s="223"/>
      <c r="VN43" s="223"/>
      <c r="VO43" s="223"/>
      <c r="VP43" s="223"/>
      <c r="VQ43" s="223"/>
      <c r="VR43" s="223"/>
      <c r="VS43" s="223"/>
      <c r="VT43" s="223"/>
      <c r="VU43" s="223"/>
      <c r="VV43" s="223"/>
      <c r="VW43" s="223"/>
      <c r="VX43" s="223"/>
      <c r="VY43" s="223"/>
      <c r="VZ43" s="223"/>
      <c r="WA43" s="223"/>
      <c r="WB43" s="223"/>
      <c r="WC43" s="223"/>
      <c r="WD43" s="223"/>
      <c r="WE43" s="223"/>
      <c r="WF43" s="223"/>
      <c r="WG43" s="223"/>
      <c r="WH43" s="223"/>
      <c r="WI43" s="223"/>
      <c r="WJ43" s="223"/>
      <c r="WK43" s="223"/>
      <c r="WL43" s="223"/>
      <c r="WM43" s="223"/>
      <c r="WN43" s="223"/>
      <c r="WO43" s="223"/>
      <c r="WP43" s="223"/>
      <c r="WQ43" s="223"/>
      <c r="WR43" s="223"/>
      <c r="WS43" s="223"/>
      <c r="WT43" s="223"/>
      <c r="WU43" s="223"/>
      <c r="WV43" s="223"/>
      <c r="WW43" s="223"/>
      <c r="WX43" s="223"/>
      <c r="WY43" s="223"/>
      <c r="WZ43" s="223"/>
      <c r="XA43" s="223"/>
      <c r="XB43" s="223"/>
      <c r="XC43" s="223"/>
      <c r="XD43" s="223"/>
      <c r="XE43" s="223"/>
      <c r="XF43" s="223"/>
      <c r="XG43" s="223"/>
      <c r="XH43" s="223"/>
      <c r="XI43" s="223"/>
      <c r="XJ43" s="223"/>
      <c r="XK43" s="223"/>
      <c r="XL43" s="223"/>
      <c r="XM43" s="223"/>
      <c r="XN43" s="223"/>
      <c r="XO43" s="223"/>
      <c r="XP43" s="223"/>
      <c r="XQ43" s="223"/>
      <c r="XR43" s="223"/>
      <c r="XS43" s="223"/>
      <c r="XT43" s="223"/>
      <c r="XU43" s="223"/>
      <c r="XV43" s="223"/>
      <c r="XW43" s="223"/>
      <c r="XX43" s="223"/>
      <c r="XY43" s="223"/>
      <c r="XZ43" s="223"/>
      <c r="YA43" s="223"/>
      <c r="YB43" s="223"/>
      <c r="YC43" s="223"/>
      <c r="YD43" s="223"/>
      <c r="YE43" s="223"/>
      <c r="YF43" s="223"/>
      <c r="YG43" s="223"/>
      <c r="YH43" s="223"/>
      <c r="YI43" s="223"/>
      <c r="YJ43" s="223"/>
      <c r="YK43" s="223"/>
      <c r="YL43" s="223"/>
      <c r="YM43" s="223"/>
      <c r="YN43" s="223"/>
      <c r="YO43" s="223"/>
      <c r="YP43" s="223"/>
      <c r="YQ43" s="223"/>
      <c r="YR43" s="223"/>
      <c r="YS43" s="223"/>
      <c r="YT43" s="223"/>
      <c r="YU43" s="223"/>
      <c r="YV43" s="223"/>
      <c r="YW43" s="223"/>
      <c r="YX43" s="223"/>
      <c r="YY43" s="223"/>
      <c r="YZ43" s="223"/>
      <c r="ZA43" s="223"/>
      <c r="ZB43" s="223"/>
      <c r="ZC43" s="223"/>
      <c r="ZD43" s="223"/>
      <c r="ZE43" s="223"/>
      <c r="ZF43" s="223"/>
      <c r="ZG43" s="223"/>
      <c r="ZH43" s="223"/>
      <c r="ZI43" s="223"/>
      <c r="ZJ43" s="223"/>
      <c r="ZK43" s="223"/>
      <c r="ZL43" s="223"/>
      <c r="ZM43" s="223"/>
      <c r="ZN43" s="223"/>
      <c r="ZO43" s="223"/>
      <c r="ZP43" s="223"/>
      <c r="ZQ43" s="223"/>
      <c r="ZR43" s="223"/>
      <c r="ZS43" s="223"/>
      <c r="ZT43" s="223"/>
      <c r="ZU43" s="223"/>
      <c r="ZV43" s="223"/>
      <c r="ZW43" s="223"/>
      <c r="ZX43" s="223"/>
      <c r="ZY43" s="223"/>
      <c r="ZZ43" s="223"/>
      <c r="AAA43" s="223"/>
      <c r="AAB43" s="223"/>
      <c r="AAC43" s="223"/>
      <c r="AAD43" s="223"/>
      <c r="AAE43" s="223"/>
      <c r="AAF43" s="223"/>
      <c r="AAG43" s="223"/>
      <c r="AAH43" s="223"/>
      <c r="AAI43" s="223"/>
      <c r="AAJ43" s="223"/>
      <c r="AAK43" s="223"/>
      <c r="AAL43" s="223"/>
      <c r="AAM43" s="223"/>
      <c r="AAN43" s="223"/>
      <c r="AAO43" s="223"/>
      <c r="AAP43" s="223"/>
      <c r="AAQ43" s="223"/>
      <c r="AAR43" s="223"/>
      <c r="AAS43" s="223"/>
      <c r="AAT43" s="223"/>
      <c r="AAU43" s="223"/>
      <c r="AAV43" s="223"/>
      <c r="AAW43" s="223"/>
      <c r="AAX43" s="223"/>
      <c r="AAY43" s="223"/>
      <c r="AAZ43" s="223"/>
      <c r="ABA43" s="223"/>
      <c r="ABB43" s="223"/>
      <c r="ABC43" s="223"/>
      <c r="ABD43" s="223"/>
      <c r="ABE43" s="223"/>
      <c r="ABF43" s="223"/>
      <c r="ABG43" s="223"/>
      <c r="ABH43" s="223"/>
      <c r="ABI43" s="223"/>
      <c r="ABJ43" s="223"/>
      <c r="ABK43" s="223"/>
      <c r="ABL43" s="223"/>
      <c r="ABM43" s="223"/>
      <c r="ABN43" s="223"/>
      <c r="ABO43" s="223"/>
      <c r="ABP43" s="223"/>
      <c r="ABQ43" s="223"/>
      <c r="ABR43" s="223"/>
      <c r="ABS43" s="223"/>
      <c r="ABT43" s="223"/>
      <c r="ABU43" s="223"/>
      <c r="ABV43" s="223"/>
      <c r="ABW43" s="223"/>
      <c r="ABX43" s="223"/>
      <c r="ABY43" s="223"/>
      <c r="ABZ43" s="223"/>
      <c r="ACA43" s="223"/>
      <c r="ACB43" s="223"/>
      <c r="ACC43" s="223"/>
      <c r="ACD43" s="223"/>
      <c r="ACE43" s="223"/>
      <c r="ACF43" s="223"/>
      <c r="ACG43" s="223"/>
      <c r="ACH43" s="223"/>
      <c r="ACI43" s="223"/>
      <c r="ACJ43" s="223"/>
      <c r="ACK43" s="223"/>
      <c r="ACL43" s="223"/>
      <c r="ACM43" s="223"/>
      <c r="ACN43" s="223"/>
      <c r="ACO43" s="223"/>
      <c r="ACP43" s="223"/>
      <c r="ACQ43" s="223"/>
      <c r="ACR43" s="223"/>
      <c r="ACS43" s="223"/>
      <c r="ACT43" s="223"/>
      <c r="ACU43" s="223"/>
      <c r="ACV43" s="223"/>
      <c r="ACW43" s="223"/>
      <c r="ACX43" s="223"/>
    </row>
    <row r="44" spans="1:778" s="214" customFormat="1" ht="77.25" customHeight="1">
      <c r="A44" s="151"/>
      <c r="B44" s="151"/>
      <c r="C44" s="221"/>
      <c r="D44" s="216" t="s">
        <v>341</v>
      </c>
      <c r="E44" s="219">
        <f t="shared" si="0"/>
        <v>27360.65</v>
      </c>
      <c r="F44" s="219">
        <v>0</v>
      </c>
      <c r="G44" s="219">
        <v>0</v>
      </c>
      <c r="H44" s="219">
        <v>0</v>
      </c>
      <c r="I44" s="219">
        <v>0</v>
      </c>
      <c r="J44" s="216">
        <v>15969</v>
      </c>
      <c r="K44" s="216">
        <v>0</v>
      </c>
      <c r="L44" s="216">
        <v>0</v>
      </c>
      <c r="M44" s="216">
        <v>11391.65</v>
      </c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  <c r="BB44" s="223"/>
      <c r="BC44" s="223"/>
      <c r="BD44" s="223"/>
      <c r="BE44" s="223"/>
      <c r="BF44" s="223"/>
      <c r="BG44" s="223"/>
      <c r="BH44" s="223"/>
      <c r="BI44" s="223"/>
      <c r="BJ44" s="223"/>
      <c r="BK44" s="223"/>
      <c r="BL44" s="223"/>
      <c r="BM44" s="223"/>
      <c r="BN44" s="223"/>
      <c r="BO44" s="223"/>
      <c r="BP44" s="223"/>
      <c r="BQ44" s="223"/>
      <c r="BR44" s="223"/>
      <c r="BS44" s="223"/>
      <c r="BT44" s="223"/>
      <c r="BU44" s="223"/>
      <c r="BV44" s="223"/>
      <c r="BW44" s="223"/>
      <c r="BX44" s="223"/>
      <c r="BY44" s="223"/>
      <c r="BZ44" s="223"/>
      <c r="CA44" s="223"/>
      <c r="CB44" s="223"/>
      <c r="CC44" s="223"/>
      <c r="CD44" s="223"/>
      <c r="CE44" s="223"/>
      <c r="CF44" s="223"/>
      <c r="CG44" s="223"/>
      <c r="CH44" s="223"/>
      <c r="CI44" s="223"/>
      <c r="CJ44" s="223"/>
      <c r="CK44" s="223"/>
      <c r="CL44" s="223"/>
      <c r="CM44" s="223"/>
      <c r="CN44" s="223"/>
      <c r="CO44" s="223"/>
      <c r="CP44" s="223"/>
      <c r="CQ44" s="223"/>
      <c r="CR44" s="223"/>
      <c r="CS44" s="223"/>
      <c r="CT44" s="223"/>
      <c r="CU44" s="223"/>
      <c r="CV44" s="223"/>
      <c r="CW44" s="223"/>
      <c r="CX44" s="223"/>
      <c r="CY44" s="223"/>
      <c r="CZ44" s="223"/>
      <c r="DA44" s="223"/>
      <c r="DB44" s="223"/>
      <c r="DC44" s="223"/>
      <c r="DD44" s="223"/>
      <c r="DE44" s="223"/>
      <c r="DF44" s="223"/>
      <c r="DG44" s="223"/>
      <c r="DH44" s="223"/>
      <c r="DI44" s="223"/>
      <c r="DJ44" s="223"/>
      <c r="DK44" s="223"/>
      <c r="DL44" s="223"/>
      <c r="DM44" s="223"/>
      <c r="DN44" s="223"/>
      <c r="DO44" s="223"/>
      <c r="DP44" s="223"/>
      <c r="DQ44" s="223"/>
      <c r="DR44" s="223"/>
      <c r="DS44" s="223"/>
      <c r="DT44" s="223"/>
      <c r="DU44" s="223"/>
      <c r="DV44" s="223"/>
      <c r="DW44" s="223"/>
      <c r="DX44" s="223"/>
      <c r="DY44" s="223"/>
      <c r="DZ44" s="223"/>
      <c r="EA44" s="223"/>
      <c r="EB44" s="223"/>
      <c r="EC44" s="223"/>
      <c r="ED44" s="223"/>
      <c r="EE44" s="223"/>
      <c r="EF44" s="223"/>
      <c r="EG44" s="223"/>
      <c r="EH44" s="223"/>
      <c r="EI44" s="223"/>
      <c r="EJ44" s="223"/>
      <c r="EK44" s="223"/>
      <c r="EL44" s="223"/>
      <c r="EM44" s="223"/>
      <c r="EN44" s="223"/>
      <c r="EO44" s="223"/>
      <c r="EP44" s="223"/>
      <c r="EQ44" s="223"/>
      <c r="ER44" s="223"/>
      <c r="ES44" s="223"/>
      <c r="ET44" s="223"/>
      <c r="EU44" s="223"/>
      <c r="EV44" s="223"/>
      <c r="EW44" s="223"/>
      <c r="EX44" s="223"/>
      <c r="EY44" s="223"/>
      <c r="EZ44" s="223"/>
      <c r="FA44" s="223"/>
      <c r="FB44" s="223"/>
      <c r="FC44" s="223"/>
      <c r="FD44" s="223"/>
      <c r="FE44" s="223"/>
      <c r="FF44" s="223"/>
      <c r="FG44" s="223"/>
      <c r="FH44" s="223"/>
      <c r="FI44" s="223"/>
      <c r="FJ44" s="223"/>
      <c r="FK44" s="223"/>
      <c r="FL44" s="223"/>
      <c r="FM44" s="223"/>
      <c r="FN44" s="223"/>
      <c r="FO44" s="223"/>
      <c r="FP44" s="223"/>
      <c r="FQ44" s="223"/>
      <c r="FR44" s="223"/>
      <c r="FS44" s="223"/>
      <c r="FT44" s="223"/>
      <c r="FU44" s="223"/>
      <c r="FV44" s="223"/>
      <c r="FW44" s="223"/>
      <c r="FX44" s="223"/>
      <c r="FY44" s="223"/>
      <c r="FZ44" s="223"/>
      <c r="GA44" s="223"/>
      <c r="GB44" s="223"/>
      <c r="GC44" s="223"/>
      <c r="GD44" s="223"/>
      <c r="GE44" s="223"/>
      <c r="GF44" s="223"/>
      <c r="GG44" s="223"/>
      <c r="GH44" s="223"/>
      <c r="GI44" s="223"/>
      <c r="GJ44" s="223"/>
      <c r="GK44" s="223"/>
      <c r="GL44" s="223"/>
      <c r="GM44" s="223"/>
      <c r="GN44" s="223"/>
      <c r="GO44" s="223"/>
      <c r="GP44" s="223"/>
      <c r="GQ44" s="223"/>
      <c r="GR44" s="223"/>
      <c r="GS44" s="223"/>
      <c r="GT44" s="223"/>
      <c r="GU44" s="223"/>
      <c r="GV44" s="223"/>
      <c r="GW44" s="223"/>
      <c r="GX44" s="223"/>
      <c r="GY44" s="223"/>
      <c r="GZ44" s="223"/>
      <c r="HA44" s="223"/>
      <c r="HB44" s="223"/>
      <c r="HC44" s="223"/>
      <c r="HD44" s="223"/>
      <c r="HE44" s="223"/>
      <c r="HF44" s="223"/>
      <c r="HG44" s="223"/>
      <c r="HH44" s="223"/>
      <c r="HI44" s="223"/>
      <c r="HJ44" s="223"/>
      <c r="HK44" s="223"/>
      <c r="HL44" s="223"/>
      <c r="HM44" s="223"/>
      <c r="HN44" s="223"/>
      <c r="HO44" s="223"/>
      <c r="HP44" s="223"/>
      <c r="HQ44" s="223"/>
      <c r="HR44" s="223"/>
      <c r="HS44" s="223"/>
      <c r="HT44" s="223"/>
      <c r="HU44" s="223"/>
      <c r="HV44" s="223"/>
      <c r="HW44" s="223"/>
      <c r="HX44" s="223"/>
      <c r="HY44" s="223"/>
      <c r="HZ44" s="223"/>
      <c r="IA44" s="223"/>
      <c r="IB44" s="223"/>
      <c r="IC44" s="223"/>
      <c r="ID44" s="223"/>
      <c r="IE44" s="223"/>
      <c r="IF44" s="223"/>
      <c r="IG44" s="223"/>
      <c r="IH44" s="223"/>
      <c r="II44" s="223"/>
      <c r="IJ44" s="223"/>
      <c r="IK44" s="223"/>
      <c r="IL44" s="223"/>
      <c r="IM44" s="223"/>
      <c r="IN44" s="223"/>
      <c r="IO44" s="223"/>
      <c r="IP44" s="223"/>
      <c r="IQ44" s="223"/>
      <c r="IR44" s="223"/>
      <c r="IS44" s="223"/>
      <c r="IT44" s="223"/>
      <c r="IU44" s="223"/>
      <c r="IV44" s="223"/>
      <c r="IW44" s="223"/>
      <c r="IX44" s="223"/>
      <c r="IY44" s="223"/>
      <c r="IZ44" s="223"/>
      <c r="JA44" s="223"/>
      <c r="JB44" s="223"/>
      <c r="JC44" s="223"/>
      <c r="JD44" s="223"/>
      <c r="JE44" s="223"/>
      <c r="JF44" s="223"/>
      <c r="JG44" s="223"/>
      <c r="JH44" s="223"/>
      <c r="JI44" s="223"/>
      <c r="JJ44" s="223"/>
      <c r="JK44" s="223"/>
      <c r="JL44" s="223"/>
      <c r="JM44" s="223"/>
      <c r="JN44" s="223"/>
      <c r="JO44" s="223"/>
      <c r="JP44" s="223"/>
      <c r="JQ44" s="223"/>
      <c r="JR44" s="223"/>
      <c r="JS44" s="223"/>
      <c r="JT44" s="223"/>
      <c r="JU44" s="223"/>
      <c r="JV44" s="223"/>
      <c r="JW44" s="223"/>
      <c r="JX44" s="223"/>
      <c r="JY44" s="223"/>
      <c r="JZ44" s="223"/>
      <c r="KA44" s="223"/>
      <c r="KB44" s="223"/>
      <c r="KC44" s="223"/>
      <c r="KD44" s="223"/>
      <c r="KE44" s="223"/>
      <c r="KF44" s="223"/>
      <c r="KG44" s="223"/>
      <c r="KH44" s="223"/>
      <c r="KI44" s="223"/>
      <c r="KJ44" s="223"/>
      <c r="KK44" s="223"/>
      <c r="KL44" s="223"/>
      <c r="KM44" s="223"/>
      <c r="KN44" s="223"/>
      <c r="KO44" s="223"/>
      <c r="KP44" s="223"/>
      <c r="KQ44" s="223"/>
      <c r="KR44" s="223"/>
      <c r="KS44" s="223"/>
      <c r="KT44" s="223"/>
      <c r="KU44" s="223"/>
      <c r="KV44" s="223"/>
      <c r="KW44" s="223"/>
      <c r="KX44" s="223"/>
      <c r="KY44" s="223"/>
      <c r="KZ44" s="223"/>
      <c r="LA44" s="223"/>
      <c r="LB44" s="223"/>
      <c r="LC44" s="223"/>
      <c r="LD44" s="223"/>
      <c r="LE44" s="223"/>
      <c r="LF44" s="223"/>
      <c r="LG44" s="223"/>
      <c r="LH44" s="223"/>
      <c r="LI44" s="223"/>
      <c r="LJ44" s="223"/>
      <c r="LK44" s="223"/>
      <c r="LL44" s="223"/>
      <c r="LM44" s="223"/>
      <c r="LN44" s="223"/>
      <c r="LO44" s="223"/>
      <c r="LP44" s="223"/>
      <c r="LQ44" s="223"/>
      <c r="LR44" s="223"/>
      <c r="LS44" s="223"/>
      <c r="LT44" s="223"/>
      <c r="LU44" s="223"/>
      <c r="LV44" s="223"/>
      <c r="LW44" s="223"/>
      <c r="LX44" s="223"/>
      <c r="LY44" s="223"/>
      <c r="LZ44" s="223"/>
      <c r="MA44" s="223"/>
      <c r="MB44" s="223"/>
      <c r="MC44" s="223"/>
      <c r="MD44" s="223"/>
      <c r="ME44" s="223"/>
      <c r="MF44" s="223"/>
      <c r="MG44" s="223"/>
      <c r="MH44" s="223"/>
      <c r="MI44" s="223"/>
      <c r="MJ44" s="223"/>
      <c r="MK44" s="223"/>
      <c r="ML44" s="223"/>
      <c r="MM44" s="223"/>
      <c r="MN44" s="223"/>
      <c r="MO44" s="223"/>
      <c r="MP44" s="223"/>
      <c r="MQ44" s="223"/>
      <c r="MR44" s="223"/>
      <c r="MS44" s="223"/>
      <c r="MT44" s="223"/>
      <c r="MU44" s="223"/>
      <c r="MV44" s="223"/>
      <c r="MW44" s="223"/>
      <c r="MX44" s="223"/>
      <c r="MY44" s="223"/>
      <c r="MZ44" s="223"/>
      <c r="NA44" s="223"/>
      <c r="NB44" s="223"/>
      <c r="NC44" s="223"/>
      <c r="ND44" s="223"/>
      <c r="NE44" s="223"/>
      <c r="NF44" s="223"/>
      <c r="NG44" s="223"/>
      <c r="NH44" s="223"/>
      <c r="NI44" s="223"/>
      <c r="NJ44" s="223"/>
      <c r="NK44" s="223"/>
      <c r="NL44" s="223"/>
      <c r="NM44" s="223"/>
      <c r="NN44" s="223"/>
      <c r="NO44" s="223"/>
      <c r="NP44" s="223"/>
      <c r="NQ44" s="223"/>
      <c r="NR44" s="223"/>
      <c r="NS44" s="223"/>
      <c r="NT44" s="223"/>
      <c r="NU44" s="223"/>
      <c r="NV44" s="223"/>
      <c r="NW44" s="223"/>
      <c r="NX44" s="223"/>
      <c r="NY44" s="223"/>
      <c r="NZ44" s="223"/>
      <c r="OA44" s="223"/>
      <c r="OB44" s="223"/>
      <c r="OC44" s="223"/>
      <c r="OD44" s="223"/>
      <c r="OE44" s="223"/>
      <c r="OF44" s="223"/>
      <c r="OG44" s="223"/>
      <c r="OH44" s="223"/>
      <c r="OI44" s="223"/>
      <c r="OJ44" s="223"/>
      <c r="OK44" s="223"/>
      <c r="OL44" s="223"/>
      <c r="OM44" s="223"/>
      <c r="ON44" s="223"/>
      <c r="OO44" s="223"/>
      <c r="OP44" s="223"/>
      <c r="OQ44" s="223"/>
      <c r="OR44" s="223"/>
      <c r="OS44" s="223"/>
      <c r="OT44" s="223"/>
      <c r="OU44" s="223"/>
      <c r="OV44" s="223"/>
      <c r="OW44" s="223"/>
      <c r="OX44" s="223"/>
      <c r="OY44" s="223"/>
      <c r="OZ44" s="223"/>
      <c r="PA44" s="223"/>
      <c r="PB44" s="223"/>
      <c r="PC44" s="223"/>
      <c r="PD44" s="223"/>
      <c r="PE44" s="223"/>
      <c r="PF44" s="223"/>
      <c r="PG44" s="223"/>
      <c r="PH44" s="223"/>
      <c r="PI44" s="223"/>
      <c r="PJ44" s="223"/>
      <c r="PK44" s="223"/>
      <c r="PL44" s="223"/>
      <c r="PM44" s="223"/>
      <c r="PN44" s="223"/>
      <c r="PO44" s="223"/>
      <c r="PP44" s="223"/>
      <c r="PQ44" s="223"/>
      <c r="PR44" s="223"/>
      <c r="PS44" s="223"/>
      <c r="PT44" s="223"/>
      <c r="PU44" s="223"/>
      <c r="PV44" s="223"/>
      <c r="PW44" s="223"/>
      <c r="PX44" s="223"/>
      <c r="PY44" s="223"/>
      <c r="PZ44" s="223"/>
      <c r="QA44" s="223"/>
      <c r="QB44" s="223"/>
      <c r="QC44" s="223"/>
      <c r="QD44" s="223"/>
      <c r="QE44" s="223"/>
      <c r="QF44" s="223"/>
      <c r="QG44" s="223"/>
      <c r="QH44" s="223"/>
      <c r="QI44" s="223"/>
      <c r="QJ44" s="223"/>
      <c r="QK44" s="223"/>
      <c r="QL44" s="223"/>
      <c r="QM44" s="223"/>
      <c r="QN44" s="223"/>
      <c r="QO44" s="223"/>
      <c r="QP44" s="223"/>
      <c r="QQ44" s="223"/>
      <c r="QR44" s="223"/>
      <c r="QS44" s="223"/>
      <c r="QT44" s="223"/>
      <c r="QU44" s="223"/>
      <c r="QV44" s="223"/>
      <c r="QW44" s="223"/>
      <c r="QX44" s="223"/>
      <c r="QY44" s="223"/>
      <c r="QZ44" s="223"/>
      <c r="RA44" s="223"/>
      <c r="RB44" s="223"/>
      <c r="RC44" s="223"/>
      <c r="RD44" s="223"/>
      <c r="RE44" s="223"/>
      <c r="RF44" s="223"/>
      <c r="RG44" s="223"/>
      <c r="RH44" s="223"/>
      <c r="RI44" s="223"/>
      <c r="RJ44" s="223"/>
      <c r="RK44" s="223"/>
      <c r="RL44" s="223"/>
      <c r="RM44" s="223"/>
      <c r="RN44" s="223"/>
      <c r="RO44" s="223"/>
      <c r="RP44" s="223"/>
      <c r="RQ44" s="223"/>
      <c r="RR44" s="223"/>
      <c r="RS44" s="223"/>
      <c r="RT44" s="223"/>
      <c r="RU44" s="223"/>
      <c r="RV44" s="223"/>
      <c r="RW44" s="223"/>
      <c r="RX44" s="223"/>
      <c r="RY44" s="223"/>
      <c r="RZ44" s="223"/>
      <c r="SA44" s="223"/>
      <c r="SB44" s="223"/>
      <c r="SC44" s="223"/>
      <c r="SD44" s="223"/>
      <c r="SE44" s="223"/>
      <c r="SF44" s="223"/>
      <c r="SG44" s="223"/>
      <c r="SH44" s="223"/>
      <c r="SI44" s="223"/>
      <c r="SJ44" s="223"/>
      <c r="SK44" s="223"/>
      <c r="SL44" s="223"/>
      <c r="SM44" s="223"/>
      <c r="SN44" s="223"/>
      <c r="SO44" s="223"/>
      <c r="SP44" s="223"/>
      <c r="SQ44" s="223"/>
      <c r="SR44" s="223"/>
      <c r="SS44" s="223"/>
      <c r="ST44" s="223"/>
      <c r="SU44" s="223"/>
      <c r="SV44" s="223"/>
      <c r="SW44" s="223"/>
      <c r="SX44" s="223"/>
      <c r="SY44" s="223"/>
      <c r="SZ44" s="223"/>
      <c r="TA44" s="223"/>
      <c r="TB44" s="223"/>
      <c r="TC44" s="223"/>
      <c r="TD44" s="223"/>
      <c r="TE44" s="223"/>
      <c r="TF44" s="223"/>
      <c r="TG44" s="223"/>
      <c r="TH44" s="223"/>
      <c r="TI44" s="223"/>
      <c r="TJ44" s="223"/>
      <c r="TK44" s="223"/>
      <c r="TL44" s="223"/>
      <c r="TM44" s="223"/>
      <c r="TN44" s="223"/>
      <c r="TO44" s="223"/>
      <c r="TP44" s="223"/>
      <c r="TQ44" s="223"/>
      <c r="TR44" s="223"/>
      <c r="TS44" s="223"/>
      <c r="TT44" s="223"/>
      <c r="TU44" s="223"/>
      <c r="TV44" s="223"/>
      <c r="TW44" s="223"/>
      <c r="TX44" s="223"/>
      <c r="TY44" s="223"/>
      <c r="TZ44" s="223"/>
      <c r="UA44" s="223"/>
      <c r="UB44" s="223"/>
      <c r="UC44" s="223"/>
      <c r="UD44" s="223"/>
      <c r="UE44" s="223"/>
      <c r="UF44" s="223"/>
      <c r="UG44" s="223"/>
      <c r="UH44" s="223"/>
      <c r="UI44" s="223"/>
      <c r="UJ44" s="223"/>
      <c r="UK44" s="223"/>
      <c r="UL44" s="223"/>
      <c r="UM44" s="223"/>
      <c r="UN44" s="223"/>
      <c r="UO44" s="223"/>
      <c r="UP44" s="223"/>
      <c r="UQ44" s="223"/>
      <c r="UR44" s="223"/>
      <c r="US44" s="223"/>
      <c r="UT44" s="223"/>
      <c r="UU44" s="223"/>
      <c r="UV44" s="223"/>
      <c r="UW44" s="223"/>
      <c r="UX44" s="223"/>
      <c r="UY44" s="223"/>
      <c r="UZ44" s="223"/>
      <c r="VA44" s="223"/>
      <c r="VB44" s="223"/>
      <c r="VC44" s="223"/>
      <c r="VD44" s="223"/>
      <c r="VE44" s="223"/>
      <c r="VF44" s="223"/>
      <c r="VG44" s="223"/>
      <c r="VH44" s="223"/>
      <c r="VI44" s="223"/>
      <c r="VJ44" s="223"/>
      <c r="VK44" s="223"/>
      <c r="VL44" s="223"/>
      <c r="VM44" s="223"/>
      <c r="VN44" s="223"/>
      <c r="VO44" s="223"/>
      <c r="VP44" s="223"/>
      <c r="VQ44" s="223"/>
      <c r="VR44" s="223"/>
      <c r="VS44" s="223"/>
      <c r="VT44" s="223"/>
      <c r="VU44" s="223"/>
      <c r="VV44" s="223"/>
      <c r="VW44" s="223"/>
      <c r="VX44" s="223"/>
      <c r="VY44" s="223"/>
      <c r="VZ44" s="223"/>
      <c r="WA44" s="223"/>
      <c r="WB44" s="223"/>
      <c r="WC44" s="223"/>
      <c r="WD44" s="223"/>
      <c r="WE44" s="223"/>
      <c r="WF44" s="223"/>
      <c r="WG44" s="223"/>
      <c r="WH44" s="223"/>
      <c r="WI44" s="223"/>
      <c r="WJ44" s="223"/>
      <c r="WK44" s="223"/>
      <c r="WL44" s="223"/>
      <c r="WM44" s="223"/>
      <c r="WN44" s="223"/>
      <c r="WO44" s="223"/>
      <c r="WP44" s="223"/>
      <c r="WQ44" s="223"/>
      <c r="WR44" s="223"/>
      <c r="WS44" s="223"/>
      <c r="WT44" s="223"/>
      <c r="WU44" s="223"/>
      <c r="WV44" s="223"/>
      <c r="WW44" s="223"/>
      <c r="WX44" s="223"/>
      <c r="WY44" s="223"/>
      <c r="WZ44" s="223"/>
      <c r="XA44" s="223"/>
      <c r="XB44" s="223"/>
      <c r="XC44" s="223"/>
      <c r="XD44" s="223"/>
      <c r="XE44" s="223"/>
      <c r="XF44" s="223"/>
      <c r="XG44" s="223"/>
      <c r="XH44" s="223"/>
      <c r="XI44" s="223"/>
      <c r="XJ44" s="223"/>
      <c r="XK44" s="223"/>
      <c r="XL44" s="223"/>
      <c r="XM44" s="223"/>
      <c r="XN44" s="223"/>
      <c r="XO44" s="223"/>
      <c r="XP44" s="223"/>
      <c r="XQ44" s="223"/>
      <c r="XR44" s="223"/>
      <c r="XS44" s="223"/>
      <c r="XT44" s="223"/>
      <c r="XU44" s="223"/>
      <c r="XV44" s="223"/>
      <c r="XW44" s="223"/>
      <c r="XX44" s="223"/>
      <c r="XY44" s="223"/>
      <c r="XZ44" s="223"/>
      <c r="YA44" s="223"/>
      <c r="YB44" s="223"/>
      <c r="YC44" s="223"/>
      <c r="YD44" s="223"/>
      <c r="YE44" s="223"/>
      <c r="YF44" s="223"/>
      <c r="YG44" s="223"/>
      <c r="YH44" s="223"/>
      <c r="YI44" s="223"/>
      <c r="YJ44" s="223"/>
      <c r="YK44" s="223"/>
      <c r="YL44" s="223"/>
      <c r="YM44" s="223"/>
      <c r="YN44" s="223"/>
      <c r="YO44" s="223"/>
      <c r="YP44" s="223"/>
      <c r="YQ44" s="223"/>
      <c r="YR44" s="223"/>
      <c r="YS44" s="223"/>
      <c r="YT44" s="223"/>
      <c r="YU44" s="223"/>
      <c r="YV44" s="223"/>
      <c r="YW44" s="223"/>
      <c r="YX44" s="223"/>
      <c r="YY44" s="223"/>
      <c r="YZ44" s="223"/>
      <c r="ZA44" s="223"/>
      <c r="ZB44" s="223"/>
      <c r="ZC44" s="223"/>
      <c r="ZD44" s="223"/>
      <c r="ZE44" s="223"/>
      <c r="ZF44" s="223"/>
      <c r="ZG44" s="223"/>
      <c r="ZH44" s="223"/>
      <c r="ZI44" s="223"/>
      <c r="ZJ44" s="223"/>
      <c r="ZK44" s="223"/>
      <c r="ZL44" s="223"/>
      <c r="ZM44" s="223"/>
      <c r="ZN44" s="223"/>
      <c r="ZO44" s="223"/>
      <c r="ZP44" s="223"/>
      <c r="ZQ44" s="223"/>
      <c r="ZR44" s="223"/>
      <c r="ZS44" s="223"/>
      <c r="ZT44" s="223"/>
      <c r="ZU44" s="223"/>
      <c r="ZV44" s="223"/>
      <c r="ZW44" s="223"/>
      <c r="ZX44" s="223"/>
      <c r="ZY44" s="223"/>
      <c r="ZZ44" s="223"/>
      <c r="AAA44" s="223"/>
      <c r="AAB44" s="223"/>
      <c r="AAC44" s="223"/>
      <c r="AAD44" s="223"/>
      <c r="AAE44" s="223"/>
      <c r="AAF44" s="223"/>
      <c r="AAG44" s="223"/>
      <c r="AAH44" s="223"/>
      <c r="AAI44" s="223"/>
      <c r="AAJ44" s="223"/>
      <c r="AAK44" s="223"/>
      <c r="AAL44" s="223"/>
      <c r="AAM44" s="223"/>
      <c r="AAN44" s="223"/>
      <c r="AAO44" s="223"/>
      <c r="AAP44" s="223"/>
      <c r="AAQ44" s="223"/>
      <c r="AAR44" s="223"/>
      <c r="AAS44" s="223"/>
      <c r="AAT44" s="223"/>
      <c r="AAU44" s="223"/>
      <c r="AAV44" s="223"/>
      <c r="AAW44" s="223"/>
      <c r="AAX44" s="223"/>
      <c r="AAY44" s="223"/>
      <c r="AAZ44" s="223"/>
      <c r="ABA44" s="223"/>
      <c r="ABB44" s="223"/>
      <c r="ABC44" s="223"/>
      <c r="ABD44" s="223"/>
      <c r="ABE44" s="223"/>
      <c r="ABF44" s="223"/>
      <c r="ABG44" s="223"/>
      <c r="ABH44" s="223"/>
      <c r="ABI44" s="223"/>
      <c r="ABJ44" s="223"/>
      <c r="ABK44" s="223"/>
      <c r="ABL44" s="223"/>
      <c r="ABM44" s="223"/>
      <c r="ABN44" s="223"/>
      <c r="ABO44" s="223"/>
      <c r="ABP44" s="223"/>
      <c r="ABQ44" s="223"/>
      <c r="ABR44" s="223"/>
      <c r="ABS44" s="223"/>
      <c r="ABT44" s="223"/>
      <c r="ABU44" s="223"/>
      <c r="ABV44" s="223"/>
      <c r="ABW44" s="223"/>
      <c r="ABX44" s="223"/>
      <c r="ABY44" s="223"/>
      <c r="ABZ44" s="223"/>
      <c r="ACA44" s="223"/>
      <c r="ACB44" s="223"/>
      <c r="ACC44" s="223"/>
      <c r="ACD44" s="223"/>
      <c r="ACE44" s="223"/>
      <c r="ACF44" s="223"/>
      <c r="ACG44" s="223"/>
      <c r="ACH44" s="223"/>
      <c r="ACI44" s="223"/>
      <c r="ACJ44" s="223"/>
      <c r="ACK44" s="223"/>
      <c r="ACL44" s="223"/>
      <c r="ACM44" s="223"/>
      <c r="ACN44" s="223"/>
      <c r="ACO44" s="223"/>
      <c r="ACP44" s="223"/>
      <c r="ACQ44" s="223"/>
      <c r="ACR44" s="223"/>
      <c r="ACS44" s="223"/>
      <c r="ACT44" s="223"/>
      <c r="ACU44" s="223"/>
      <c r="ACV44" s="223"/>
      <c r="ACW44" s="223"/>
      <c r="ACX44" s="223"/>
    </row>
    <row r="45" spans="1:778" s="214" customFormat="1" ht="150" customHeight="1">
      <c r="A45" s="151"/>
      <c r="B45" s="151"/>
      <c r="C45" s="413" t="s">
        <v>345</v>
      </c>
      <c r="D45" s="413"/>
      <c r="E45" s="222">
        <f>SUM(E30:E44)</f>
        <v>1261409.3899999997</v>
      </c>
      <c r="F45" s="216">
        <v>0</v>
      </c>
      <c r="G45" s="216">
        <v>0</v>
      </c>
      <c r="H45" s="216">
        <v>0</v>
      </c>
      <c r="I45" s="216">
        <v>0</v>
      </c>
      <c r="J45" s="222">
        <f>SUM(J30:J44)</f>
        <v>766240.45</v>
      </c>
      <c r="K45" s="216">
        <v>0</v>
      </c>
      <c r="L45" s="216">
        <v>0</v>
      </c>
      <c r="M45" s="222">
        <f>SUM(M30:M44)</f>
        <v>495168.94</v>
      </c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3"/>
      <c r="AR45" s="223"/>
      <c r="AS45" s="223"/>
      <c r="AT45" s="223"/>
      <c r="AU45" s="223"/>
      <c r="AV45" s="223"/>
      <c r="AW45" s="223"/>
      <c r="AX45" s="223"/>
      <c r="AY45" s="223"/>
      <c r="AZ45" s="223"/>
      <c r="BA45" s="223"/>
      <c r="BB45" s="223"/>
      <c r="BC45" s="223"/>
      <c r="BD45" s="223"/>
      <c r="BE45" s="223"/>
      <c r="BF45" s="223"/>
      <c r="BG45" s="223"/>
      <c r="BH45" s="223"/>
      <c r="BI45" s="223"/>
      <c r="BJ45" s="223"/>
      <c r="BK45" s="223"/>
      <c r="BL45" s="223"/>
      <c r="BM45" s="223"/>
      <c r="BN45" s="223"/>
      <c r="BO45" s="223"/>
      <c r="BP45" s="223"/>
      <c r="BQ45" s="223"/>
      <c r="BR45" s="223"/>
      <c r="BS45" s="223"/>
      <c r="BT45" s="223"/>
      <c r="BU45" s="223"/>
      <c r="BV45" s="223"/>
      <c r="BW45" s="223"/>
      <c r="BX45" s="223"/>
      <c r="BY45" s="223"/>
      <c r="BZ45" s="223"/>
      <c r="CA45" s="223"/>
      <c r="CB45" s="223"/>
      <c r="CC45" s="223"/>
      <c r="CD45" s="223"/>
      <c r="CE45" s="223"/>
      <c r="CF45" s="223"/>
      <c r="CG45" s="223"/>
      <c r="CH45" s="223"/>
      <c r="CI45" s="223"/>
      <c r="CJ45" s="223"/>
      <c r="CK45" s="223"/>
      <c r="CL45" s="223"/>
      <c r="CM45" s="223"/>
      <c r="CN45" s="223"/>
      <c r="CO45" s="223"/>
      <c r="CP45" s="223"/>
      <c r="CQ45" s="223"/>
      <c r="CR45" s="223"/>
      <c r="CS45" s="223"/>
      <c r="CT45" s="223"/>
      <c r="CU45" s="223"/>
      <c r="CV45" s="223"/>
      <c r="CW45" s="223"/>
      <c r="CX45" s="223"/>
      <c r="CY45" s="223"/>
      <c r="CZ45" s="223"/>
      <c r="DA45" s="223"/>
      <c r="DB45" s="223"/>
      <c r="DC45" s="223"/>
      <c r="DD45" s="223"/>
      <c r="DE45" s="223"/>
      <c r="DF45" s="223"/>
      <c r="DG45" s="223"/>
      <c r="DH45" s="223"/>
      <c r="DI45" s="223"/>
      <c r="DJ45" s="223"/>
      <c r="DK45" s="223"/>
      <c r="DL45" s="223"/>
      <c r="DM45" s="223"/>
      <c r="DN45" s="223"/>
      <c r="DO45" s="223"/>
      <c r="DP45" s="223"/>
      <c r="DQ45" s="223"/>
      <c r="DR45" s="223"/>
      <c r="DS45" s="223"/>
      <c r="DT45" s="223"/>
      <c r="DU45" s="223"/>
      <c r="DV45" s="223"/>
      <c r="DW45" s="223"/>
      <c r="DX45" s="223"/>
      <c r="DY45" s="223"/>
      <c r="DZ45" s="223"/>
      <c r="EA45" s="223"/>
      <c r="EB45" s="223"/>
      <c r="EC45" s="223"/>
      <c r="ED45" s="223"/>
      <c r="EE45" s="223"/>
      <c r="EF45" s="223"/>
      <c r="EG45" s="223"/>
      <c r="EH45" s="223"/>
      <c r="EI45" s="223"/>
      <c r="EJ45" s="223"/>
      <c r="EK45" s="223"/>
      <c r="EL45" s="223"/>
      <c r="EM45" s="223"/>
      <c r="EN45" s="223"/>
      <c r="EO45" s="223"/>
      <c r="EP45" s="223"/>
      <c r="EQ45" s="223"/>
      <c r="ER45" s="223"/>
      <c r="ES45" s="223"/>
      <c r="ET45" s="223"/>
      <c r="EU45" s="223"/>
      <c r="EV45" s="223"/>
      <c r="EW45" s="223"/>
      <c r="EX45" s="223"/>
      <c r="EY45" s="223"/>
      <c r="EZ45" s="223"/>
      <c r="FA45" s="223"/>
      <c r="FB45" s="223"/>
      <c r="FC45" s="223"/>
      <c r="FD45" s="223"/>
      <c r="FE45" s="223"/>
      <c r="FF45" s="223"/>
      <c r="FG45" s="223"/>
      <c r="FH45" s="223"/>
      <c r="FI45" s="223"/>
      <c r="FJ45" s="223"/>
      <c r="FK45" s="223"/>
      <c r="FL45" s="223"/>
      <c r="FM45" s="223"/>
      <c r="FN45" s="223"/>
      <c r="FO45" s="223"/>
      <c r="FP45" s="223"/>
      <c r="FQ45" s="223"/>
      <c r="FR45" s="223"/>
      <c r="FS45" s="223"/>
      <c r="FT45" s="223"/>
      <c r="FU45" s="223"/>
      <c r="FV45" s="223"/>
      <c r="FW45" s="223"/>
      <c r="FX45" s="223"/>
      <c r="FY45" s="223"/>
      <c r="FZ45" s="223"/>
      <c r="GA45" s="223"/>
      <c r="GB45" s="223"/>
      <c r="GC45" s="223"/>
      <c r="GD45" s="223"/>
      <c r="GE45" s="223"/>
      <c r="GF45" s="223"/>
      <c r="GG45" s="223"/>
      <c r="GH45" s="223"/>
      <c r="GI45" s="223"/>
      <c r="GJ45" s="223"/>
      <c r="GK45" s="223"/>
      <c r="GL45" s="223"/>
      <c r="GM45" s="223"/>
      <c r="GN45" s="223"/>
      <c r="GO45" s="223"/>
      <c r="GP45" s="223"/>
      <c r="GQ45" s="223"/>
      <c r="GR45" s="223"/>
      <c r="GS45" s="223"/>
      <c r="GT45" s="223"/>
      <c r="GU45" s="223"/>
      <c r="GV45" s="223"/>
      <c r="GW45" s="223"/>
      <c r="GX45" s="223"/>
      <c r="GY45" s="223"/>
      <c r="GZ45" s="223"/>
      <c r="HA45" s="223"/>
      <c r="HB45" s="223"/>
      <c r="HC45" s="223"/>
      <c r="HD45" s="223"/>
      <c r="HE45" s="223"/>
      <c r="HF45" s="223"/>
      <c r="HG45" s="223"/>
      <c r="HH45" s="223"/>
      <c r="HI45" s="223"/>
      <c r="HJ45" s="223"/>
      <c r="HK45" s="223"/>
      <c r="HL45" s="223"/>
      <c r="HM45" s="223"/>
      <c r="HN45" s="223"/>
      <c r="HO45" s="223"/>
      <c r="HP45" s="223"/>
      <c r="HQ45" s="223"/>
      <c r="HR45" s="223"/>
      <c r="HS45" s="223"/>
      <c r="HT45" s="223"/>
      <c r="HU45" s="223"/>
      <c r="HV45" s="223"/>
      <c r="HW45" s="223"/>
      <c r="HX45" s="223"/>
      <c r="HY45" s="223"/>
      <c r="HZ45" s="223"/>
      <c r="IA45" s="223"/>
      <c r="IB45" s="223"/>
      <c r="IC45" s="223"/>
      <c r="ID45" s="223"/>
      <c r="IE45" s="223"/>
      <c r="IF45" s="223"/>
      <c r="IG45" s="223"/>
      <c r="IH45" s="223"/>
      <c r="II45" s="223"/>
      <c r="IJ45" s="223"/>
      <c r="IK45" s="223"/>
      <c r="IL45" s="223"/>
      <c r="IM45" s="223"/>
      <c r="IN45" s="223"/>
      <c r="IO45" s="223"/>
      <c r="IP45" s="223"/>
      <c r="IQ45" s="223"/>
      <c r="IR45" s="223"/>
      <c r="IS45" s="223"/>
      <c r="IT45" s="223"/>
      <c r="IU45" s="223"/>
      <c r="IV45" s="223"/>
      <c r="IW45" s="223"/>
      <c r="IX45" s="223"/>
      <c r="IY45" s="223"/>
      <c r="IZ45" s="223"/>
      <c r="JA45" s="223"/>
      <c r="JB45" s="223"/>
      <c r="JC45" s="223"/>
      <c r="JD45" s="223"/>
      <c r="JE45" s="223"/>
      <c r="JF45" s="223"/>
      <c r="JG45" s="223"/>
      <c r="JH45" s="223"/>
      <c r="JI45" s="223"/>
      <c r="JJ45" s="223"/>
      <c r="JK45" s="223"/>
      <c r="JL45" s="223"/>
      <c r="JM45" s="223"/>
      <c r="JN45" s="223"/>
      <c r="JO45" s="223"/>
      <c r="JP45" s="223"/>
      <c r="JQ45" s="223"/>
      <c r="JR45" s="223"/>
      <c r="JS45" s="223"/>
      <c r="JT45" s="223"/>
      <c r="JU45" s="223"/>
      <c r="JV45" s="223"/>
      <c r="JW45" s="223"/>
      <c r="JX45" s="223"/>
      <c r="JY45" s="223"/>
      <c r="JZ45" s="223"/>
      <c r="KA45" s="223"/>
      <c r="KB45" s="223"/>
      <c r="KC45" s="223"/>
      <c r="KD45" s="223"/>
      <c r="KE45" s="223"/>
      <c r="KF45" s="223"/>
      <c r="KG45" s="223"/>
      <c r="KH45" s="223"/>
      <c r="KI45" s="223"/>
      <c r="KJ45" s="223"/>
      <c r="KK45" s="223"/>
      <c r="KL45" s="223"/>
      <c r="KM45" s="223"/>
      <c r="KN45" s="223"/>
      <c r="KO45" s="223"/>
      <c r="KP45" s="223"/>
      <c r="KQ45" s="223"/>
      <c r="KR45" s="223"/>
      <c r="KS45" s="223"/>
      <c r="KT45" s="223"/>
      <c r="KU45" s="223"/>
      <c r="KV45" s="223"/>
      <c r="KW45" s="223"/>
      <c r="KX45" s="223"/>
      <c r="KY45" s="223"/>
      <c r="KZ45" s="223"/>
      <c r="LA45" s="223"/>
      <c r="LB45" s="223"/>
      <c r="LC45" s="223"/>
      <c r="LD45" s="223"/>
      <c r="LE45" s="223"/>
      <c r="LF45" s="223"/>
      <c r="LG45" s="223"/>
      <c r="LH45" s="223"/>
      <c r="LI45" s="223"/>
      <c r="LJ45" s="223"/>
      <c r="LK45" s="223"/>
      <c r="LL45" s="223"/>
      <c r="LM45" s="223"/>
      <c r="LN45" s="223"/>
      <c r="LO45" s="223"/>
      <c r="LP45" s="223"/>
      <c r="LQ45" s="223"/>
      <c r="LR45" s="223"/>
      <c r="LS45" s="223"/>
      <c r="LT45" s="223"/>
      <c r="LU45" s="223"/>
      <c r="LV45" s="223"/>
      <c r="LW45" s="223"/>
      <c r="LX45" s="223"/>
      <c r="LY45" s="223"/>
      <c r="LZ45" s="223"/>
      <c r="MA45" s="223"/>
      <c r="MB45" s="223"/>
      <c r="MC45" s="223"/>
      <c r="MD45" s="223"/>
      <c r="ME45" s="223"/>
      <c r="MF45" s="223"/>
      <c r="MG45" s="223"/>
      <c r="MH45" s="223"/>
      <c r="MI45" s="223"/>
      <c r="MJ45" s="223"/>
      <c r="MK45" s="223"/>
      <c r="ML45" s="223"/>
      <c r="MM45" s="223"/>
      <c r="MN45" s="223"/>
      <c r="MO45" s="223"/>
      <c r="MP45" s="223"/>
      <c r="MQ45" s="223"/>
      <c r="MR45" s="223"/>
      <c r="MS45" s="223"/>
      <c r="MT45" s="223"/>
      <c r="MU45" s="223"/>
      <c r="MV45" s="223"/>
      <c r="MW45" s="223"/>
      <c r="MX45" s="223"/>
      <c r="MY45" s="223"/>
      <c r="MZ45" s="223"/>
      <c r="NA45" s="223"/>
      <c r="NB45" s="223"/>
      <c r="NC45" s="223"/>
      <c r="ND45" s="223"/>
      <c r="NE45" s="223"/>
      <c r="NF45" s="223"/>
      <c r="NG45" s="223"/>
      <c r="NH45" s="223"/>
      <c r="NI45" s="223"/>
      <c r="NJ45" s="223"/>
      <c r="NK45" s="223"/>
      <c r="NL45" s="223"/>
      <c r="NM45" s="223"/>
      <c r="NN45" s="223"/>
      <c r="NO45" s="223"/>
      <c r="NP45" s="223"/>
      <c r="NQ45" s="223"/>
      <c r="NR45" s="223"/>
      <c r="NS45" s="223"/>
      <c r="NT45" s="223"/>
      <c r="NU45" s="223"/>
      <c r="NV45" s="223"/>
      <c r="NW45" s="223"/>
      <c r="NX45" s="223"/>
      <c r="NY45" s="223"/>
      <c r="NZ45" s="223"/>
      <c r="OA45" s="223"/>
      <c r="OB45" s="223"/>
      <c r="OC45" s="223"/>
      <c r="OD45" s="223"/>
      <c r="OE45" s="223"/>
      <c r="OF45" s="223"/>
      <c r="OG45" s="223"/>
      <c r="OH45" s="223"/>
      <c r="OI45" s="223"/>
      <c r="OJ45" s="223"/>
      <c r="OK45" s="223"/>
      <c r="OL45" s="223"/>
      <c r="OM45" s="223"/>
      <c r="ON45" s="223"/>
      <c r="OO45" s="223"/>
      <c r="OP45" s="223"/>
      <c r="OQ45" s="223"/>
      <c r="OR45" s="223"/>
      <c r="OS45" s="223"/>
      <c r="OT45" s="223"/>
      <c r="OU45" s="223"/>
      <c r="OV45" s="223"/>
      <c r="OW45" s="223"/>
      <c r="OX45" s="223"/>
      <c r="OY45" s="223"/>
      <c r="OZ45" s="223"/>
      <c r="PA45" s="223"/>
      <c r="PB45" s="223"/>
      <c r="PC45" s="223"/>
      <c r="PD45" s="223"/>
      <c r="PE45" s="223"/>
      <c r="PF45" s="223"/>
      <c r="PG45" s="223"/>
      <c r="PH45" s="223"/>
      <c r="PI45" s="223"/>
      <c r="PJ45" s="223"/>
      <c r="PK45" s="223"/>
      <c r="PL45" s="223"/>
      <c r="PM45" s="223"/>
      <c r="PN45" s="223"/>
      <c r="PO45" s="223"/>
      <c r="PP45" s="223"/>
      <c r="PQ45" s="223"/>
      <c r="PR45" s="223"/>
      <c r="PS45" s="223"/>
      <c r="PT45" s="223"/>
      <c r="PU45" s="223"/>
      <c r="PV45" s="223"/>
      <c r="PW45" s="223"/>
      <c r="PX45" s="223"/>
      <c r="PY45" s="223"/>
      <c r="PZ45" s="223"/>
      <c r="QA45" s="223"/>
      <c r="QB45" s="223"/>
      <c r="QC45" s="223"/>
      <c r="QD45" s="223"/>
      <c r="QE45" s="223"/>
      <c r="QF45" s="223"/>
      <c r="QG45" s="223"/>
      <c r="QH45" s="223"/>
      <c r="QI45" s="223"/>
      <c r="QJ45" s="223"/>
      <c r="QK45" s="223"/>
      <c r="QL45" s="223"/>
      <c r="QM45" s="223"/>
      <c r="QN45" s="223"/>
      <c r="QO45" s="223"/>
      <c r="QP45" s="223"/>
      <c r="QQ45" s="223"/>
      <c r="QR45" s="223"/>
      <c r="QS45" s="223"/>
      <c r="QT45" s="223"/>
      <c r="QU45" s="223"/>
      <c r="QV45" s="223"/>
      <c r="QW45" s="223"/>
      <c r="QX45" s="223"/>
      <c r="QY45" s="223"/>
      <c r="QZ45" s="223"/>
      <c r="RA45" s="223"/>
      <c r="RB45" s="223"/>
      <c r="RC45" s="223"/>
      <c r="RD45" s="223"/>
      <c r="RE45" s="223"/>
      <c r="RF45" s="223"/>
      <c r="RG45" s="223"/>
      <c r="RH45" s="223"/>
      <c r="RI45" s="223"/>
      <c r="RJ45" s="223"/>
      <c r="RK45" s="223"/>
      <c r="RL45" s="223"/>
      <c r="RM45" s="223"/>
      <c r="RN45" s="223"/>
      <c r="RO45" s="223"/>
      <c r="RP45" s="223"/>
      <c r="RQ45" s="223"/>
      <c r="RR45" s="223"/>
      <c r="RS45" s="223"/>
      <c r="RT45" s="223"/>
      <c r="RU45" s="223"/>
      <c r="RV45" s="223"/>
      <c r="RW45" s="223"/>
      <c r="RX45" s="223"/>
      <c r="RY45" s="223"/>
      <c r="RZ45" s="223"/>
      <c r="SA45" s="223"/>
      <c r="SB45" s="223"/>
      <c r="SC45" s="223"/>
      <c r="SD45" s="223"/>
      <c r="SE45" s="223"/>
      <c r="SF45" s="223"/>
      <c r="SG45" s="223"/>
      <c r="SH45" s="223"/>
      <c r="SI45" s="223"/>
      <c r="SJ45" s="223"/>
      <c r="SK45" s="223"/>
      <c r="SL45" s="223"/>
      <c r="SM45" s="223"/>
      <c r="SN45" s="223"/>
      <c r="SO45" s="223"/>
      <c r="SP45" s="223"/>
      <c r="SQ45" s="223"/>
      <c r="SR45" s="223"/>
      <c r="SS45" s="223"/>
      <c r="ST45" s="223"/>
      <c r="SU45" s="223"/>
      <c r="SV45" s="223"/>
      <c r="SW45" s="223"/>
      <c r="SX45" s="223"/>
      <c r="SY45" s="223"/>
      <c r="SZ45" s="223"/>
      <c r="TA45" s="223"/>
      <c r="TB45" s="223"/>
      <c r="TC45" s="223"/>
      <c r="TD45" s="223"/>
      <c r="TE45" s="223"/>
      <c r="TF45" s="223"/>
      <c r="TG45" s="223"/>
      <c r="TH45" s="223"/>
      <c r="TI45" s="223"/>
      <c r="TJ45" s="223"/>
      <c r="TK45" s="223"/>
      <c r="TL45" s="223"/>
      <c r="TM45" s="223"/>
      <c r="TN45" s="223"/>
      <c r="TO45" s="223"/>
      <c r="TP45" s="223"/>
      <c r="TQ45" s="223"/>
      <c r="TR45" s="223"/>
      <c r="TS45" s="223"/>
      <c r="TT45" s="223"/>
      <c r="TU45" s="223"/>
      <c r="TV45" s="223"/>
      <c r="TW45" s="223"/>
      <c r="TX45" s="223"/>
      <c r="TY45" s="223"/>
      <c r="TZ45" s="223"/>
      <c r="UA45" s="223"/>
      <c r="UB45" s="223"/>
      <c r="UC45" s="223"/>
      <c r="UD45" s="223"/>
      <c r="UE45" s="223"/>
      <c r="UF45" s="223"/>
      <c r="UG45" s="223"/>
      <c r="UH45" s="223"/>
      <c r="UI45" s="223"/>
      <c r="UJ45" s="223"/>
      <c r="UK45" s="223"/>
      <c r="UL45" s="223"/>
      <c r="UM45" s="223"/>
      <c r="UN45" s="223"/>
      <c r="UO45" s="223"/>
      <c r="UP45" s="223"/>
      <c r="UQ45" s="223"/>
      <c r="UR45" s="223"/>
      <c r="US45" s="223"/>
      <c r="UT45" s="223"/>
      <c r="UU45" s="223"/>
      <c r="UV45" s="223"/>
      <c r="UW45" s="223"/>
      <c r="UX45" s="223"/>
      <c r="UY45" s="223"/>
      <c r="UZ45" s="223"/>
      <c r="VA45" s="223"/>
      <c r="VB45" s="223"/>
      <c r="VC45" s="223"/>
      <c r="VD45" s="223"/>
      <c r="VE45" s="223"/>
      <c r="VF45" s="223"/>
      <c r="VG45" s="223"/>
      <c r="VH45" s="223"/>
      <c r="VI45" s="223"/>
      <c r="VJ45" s="223"/>
      <c r="VK45" s="223"/>
      <c r="VL45" s="223"/>
      <c r="VM45" s="223"/>
      <c r="VN45" s="223"/>
      <c r="VO45" s="223"/>
      <c r="VP45" s="223"/>
      <c r="VQ45" s="223"/>
      <c r="VR45" s="223"/>
      <c r="VS45" s="223"/>
      <c r="VT45" s="223"/>
      <c r="VU45" s="223"/>
      <c r="VV45" s="223"/>
      <c r="VW45" s="223"/>
      <c r="VX45" s="223"/>
      <c r="VY45" s="223"/>
      <c r="VZ45" s="223"/>
      <c r="WA45" s="223"/>
      <c r="WB45" s="223"/>
      <c r="WC45" s="223"/>
      <c r="WD45" s="223"/>
      <c r="WE45" s="223"/>
      <c r="WF45" s="223"/>
      <c r="WG45" s="223"/>
      <c r="WH45" s="223"/>
      <c r="WI45" s="223"/>
      <c r="WJ45" s="223"/>
      <c r="WK45" s="223"/>
      <c r="WL45" s="223"/>
      <c r="WM45" s="223"/>
      <c r="WN45" s="223"/>
      <c r="WO45" s="223"/>
      <c r="WP45" s="223"/>
      <c r="WQ45" s="223"/>
      <c r="WR45" s="223"/>
      <c r="WS45" s="223"/>
      <c r="WT45" s="223"/>
      <c r="WU45" s="223"/>
      <c r="WV45" s="223"/>
      <c r="WW45" s="223"/>
      <c r="WX45" s="223"/>
      <c r="WY45" s="223"/>
      <c r="WZ45" s="223"/>
      <c r="XA45" s="223"/>
      <c r="XB45" s="223"/>
      <c r="XC45" s="223"/>
      <c r="XD45" s="223"/>
      <c r="XE45" s="223"/>
      <c r="XF45" s="223"/>
      <c r="XG45" s="223"/>
      <c r="XH45" s="223"/>
      <c r="XI45" s="223"/>
      <c r="XJ45" s="223"/>
      <c r="XK45" s="223"/>
      <c r="XL45" s="223"/>
      <c r="XM45" s="223"/>
      <c r="XN45" s="223"/>
      <c r="XO45" s="223"/>
      <c r="XP45" s="223"/>
      <c r="XQ45" s="223"/>
      <c r="XR45" s="223"/>
      <c r="XS45" s="223"/>
      <c r="XT45" s="223"/>
      <c r="XU45" s="223"/>
      <c r="XV45" s="223"/>
      <c r="XW45" s="223"/>
      <c r="XX45" s="223"/>
      <c r="XY45" s="223"/>
      <c r="XZ45" s="223"/>
      <c r="YA45" s="223"/>
      <c r="YB45" s="223"/>
      <c r="YC45" s="223"/>
      <c r="YD45" s="223"/>
      <c r="YE45" s="223"/>
      <c r="YF45" s="223"/>
      <c r="YG45" s="223"/>
      <c r="YH45" s="223"/>
      <c r="YI45" s="223"/>
      <c r="YJ45" s="223"/>
      <c r="YK45" s="223"/>
      <c r="YL45" s="223"/>
      <c r="YM45" s="223"/>
      <c r="YN45" s="223"/>
      <c r="YO45" s="223"/>
      <c r="YP45" s="223"/>
      <c r="YQ45" s="223"/>
      <c r="YR45" s="223"/>
      <c r="YS45" s="223"/>
      <c r="YT45" s="223"/>
      <c r="YU45" s="223"/>
      <c r="YV45" s="223"/>
      <c r="YW45" s="223"/>
      <c r="YX45" s="223"/>
      <c r="YY45" s="223"/>
      <c r="YZ45" s="223"/>
      <c r="ZA45" s="223"/>
      <c r="ZB45" s="223"/>
      <c r="ZC45" s="223"/>
      <c r="ZD45" s="223"/>
      <c r="ZE45" s="223"/>
      <c r="ZF45" s="223"/>
      <c r="ZG45" s="223"/>
      <c r="ZH45" s="223"/>
      <c r="ZI45" s="223"/>
      <c r="ZJ45" s="223"/>
      <c r="ZK45" s="223"/>
      <c r="ZL45" s="223"/>
      <c r="ZM45" s="223"/>
      <c r="ZN45" s="223"/>
      <c r="ZO45" s="223"/>
      <c r="ZP45" s="223"/>
      <c r="ZQ45" s="223"/>
      <c r="ZR45" s="223"/>
      <c r="ZS45" s="223"/>
      <c r="ZT45" s="223"/>
      <c r="ZU45" s="223"/>
      <c r="ZV45" s="223"/>
      <c r="ZW45" s="223"/>
      <c r="ZX45" s="223"/>
      <c r="ZY45" s="223"/>
      <c r="ZZ45" s="223"/>
      <c r="AAA45" s="223"/>
      <c r="AAB45" s="223"/>
      <c r="AAC45" s="223"/>
      <c r="AAD45" s="223"/>
      <c r="AAE45" s="223"/>
      <c r="AAF45" s="223"/>
      <c r="AAG45" s="223"/>
      <c r="AAH45" s="223"/>
      <c r="AAI45" s="223"/>
      <c r="AAJ45" s="223"/>
      <c r="AAK45" s="223"/>
      <c r="AAL45" s="223"/>
      <c r="AAM45" s="223"/>
      <c r="AAN45" s="223"/>
      <c r="AAO45" s="223"/>
      <c r="AAP45" s="223"/>
      <c r="AAQ45" s="223"/>
      <c r="AAR45" s="223"/>
      <c r="AAS45" s="223"/>
      <c r="AAT45" s="223"/>
      <c r="AAU45" s="223"/>
      <c r="AAV45" s="223"/>
      <c r="AAW45" s="223"/>
      <c r="AAX45" s="223"/>
      <c r="AAY45" s="223"/>
      <c r="AAZ45" s="223"/>
      <c r="ABA45" s="223"/>
      <c r="ABB45" s="223"/>
      <c r="ABC45" s="223"/>
      <c r="ABD45" s="223"/>
      <c r="ABE45" s="223"/>
      <c r="ABF45" s="223"/>
      <c r="ABG45" s="223"/>
      <c r="ABH45" s="223"/>
      <c r="ABI45" s="223"/>
      <c r="ABJ45" s="223"/>
      <c r="ABK45" s="223"/>
      <c r="ABL45" s="223"/>
      <c r="ABM45" s="223"/>
      <c r="ABN45" s="223"/>
      <c r="ABO45" s="223"/>
      <c r="ABP45" s="223"/>
      <c r="ABQ45" s="223"/>
      <c r="ABR45" s="223"/>
      <c r="ABS45" s="223"/>
      <c r="ABT45" s="223"/>
      <c r="ABU45" s="223"/>
      <c r="ABV45" s="223"/>
      <c r="ABW45" s="223"/>
      <c r="ABX45" s="223"/>
      <c r="ABY45" s="223"/>
      <c r="ABZ45" s="223"/>
      <c r="ACA45" s="223"/>
      <c r="ACB45" s="223"/>
      <c r="ACC45" s="223"/>
      <c r="ACD45" s="223"/>
      <c r="ACE45" s="223"/>
      <c r="ACF45" s="223"/>
      <c r="ACG45" s="223"/>
      <c r="ACH45" s="223"/>
      <c r="ACI45" s="223"/>
      <c r="ACJ45" s="223"/>
      <c r="ACK45" s="223"/>
      <c r="ACL45" s="223"/>
      <c r="ACM45" s="223"/>
      <c r="ACN45" s="223"/>
      <c r="ACO45" s="223"/>
      <c r="ACP45" s="223"/>
      <c r="ACQ45" s="223"/>
      <c r="ACR45" s="223"/>
      <c r="ACS45" s="223"/>
      <c r="ACT45" s="223"/>
      <c r="ACU45" s="223"/>
      <c r="ACV45" s="223"/>
      <c r="ACW45" s="223"/>
      <c r="ACX45" s="223"/>
    </row>
    <row r="46" spans="1:778" s="22" customFormat="1" ht="53.25" customHeight="1">
      <c r="C46" s="152" t="s">
        <v>367</v>
      </c>
      <c r="D46" s="78"/>
      <c r="E46" s="78"/>
      <c r="F46" s="78"/>
      <c r="I46" s="80"/>
      <c r="N46" s="80"/>
      <c r="O46" s="80"/>
    </row>
    <row r="47" spans="1:778" s="22" customFormat="1" ht="53.25" customHeight="1">
      <c r="C47" s="152" t="s">
        <v>354</v>
      </c>
      <c r="D47" s="78"/>
      <c r="E47" s="78"/>
      <c r="F47" s="78"/>
      <c r="I47" s="80"/>
      <c r="J47" s="408"/>
      <c r="K47" s="408"/>
      <c r="L47" s="80"/>
      <c r="M47" s="80"/>
      <c r="N47" s="80"/>
      <c r="O47" s="80"/>
    </row>
    <row r="48" spans="1:778" s="25" customFormat="1" ht="57.75" customHeight="1">
      <c r="C48" s="404" t="s">
        <v>355</v>
      </c>
      <c r="D48" s="404"/>
      <c r="E48" s="404"/>
      <c r="F48" s="404"/>
      <c r="G48" s="81"/>
      <c r="H48" s="73"/>
      <c r="I48" s="81"/>
      <c r="J48" s="409"/>
      <c r="K48" s="336"/>
      <c r="L48" s="80"/>
      <c r="M48" s="134" t="s">
        <v>314</v>
      </c>
    </row>
    <row r="49" spans="1:13" s="25" customFormat="1" ht="52.5" customHeight="1">
      <c r="C49" s="81"/>
      <c r="D49" s="81"/>
      <c r="E49" s="81"/>
      <c r="F49" s="81"/>
      <c r="G49" s="81"/>
      <c r="H49" s="82"/>
      <c r="J49" s="83"/>
      <c r="K49" s="82"/>
      <c r="L49" s="407"/>
      <c r="M49" s="406"/>
    </row>
    <row r="50" spans="1:13" s="84" customFormat="1" ht="207" customHeight="1">
      <c r="C50" s="410"/>
      <c r="D50" s="411"/>
      <c r="E50" s="411"/>
      <c r="F50" s="412"/>
      <c r="G50" s="85"/>
      <c r="H50" s="85"/>
      <c r="I50" s="85"/>
      <c r="J50" s="85"/>
      <c r="L50" s="405"/>
      <c r="M50" s="406"/>
    </row>
    <row r="51" spans="1:13" ht="36" customHeight="1">
      <c r="A51" s="76"/>
      <c r="B51" s="76"/>
      <c r="C51" s="76"/>
    </row>
  </sheetData>
  <mergeCells count="40">
    <mergeCell ref="I1:K1"/>
    <mergeCell ref="I2:K2"/>
    <mergeCell ref="I5:J5"/>
    <mergeCell ref="I3:J3"/>
    <mergeCell ref="K5:M5"/>
    <mergeCell ref="K3:M3"/>
    <mergeCell ref="C28:D28"/>
    <mergeCell ref="C45:D45"/>
    <mergeCell ref="I6:J6"/>
    <mergeCell ref="A14:A19"/>
    <mergeCell ref="B14:B19"/>
    <mergeCell ref="C14:C19"/>
    <mergeCell ref="D14:D19"/>
    <mergeCell ref="C12:M12"/>
    <mergeCell ref="C13:M13"/>
    <mergeCell ref="K6:M6"/>
    <mergeCell ref="C11:M11"/>
    <mergeCell ref="M15:M18"/>
    <mergeCell ref="K7:M7"/>
    <mergeCell ref="K8:M8"/>
    <mergeCell ref="K9:M9"/>
    <mergeCell ref="C21:D21"/>
    <mergeCell ref="H16:H18"/>
    <mergeCell ref="L16:L18"/>
    <mergeCell ref="C22:D22"/>
    <mergeCell ref="G16:G18"/>
    <mergeCell ref="E14:E18"/>
    <mergeCell ref="F15:F18"/>
    <mergeCell ref="K16:K18"/>
    <mergeCell ref="F14:M14"/>
    <mergeCell ref="G15:L15"/>
    <mergeCell ref="I16:I18"/>
    <mergeCell ref="J16:J18"/>
    <mergeCell ref="C29:D29"/>
    <mergeCell ref="C48:F48"/>
    <mergeCell ref="L50:M50"/>
    <mergeCell ref="L49:M49"/>
    <mergeCell ref="J47:K47"/>
    <mergeCell ref="J48:K48"/>
    <mergeCell ref="C50:F50"/>
  </mergeCells>
  <phoneticPr fontId="0" type="noConversion"/>
  <printOptions horizontalCentered="1"/>
  <pageMargins left="0.78740157480314965" right="0.39370078740157483" top="1.1811023622047245" bottom="0.78740157480314965" header="0.31496062992125984" footer="0.31496062992125984"/>
  <pageSetup paperSize="9" scale="27" orientation="landscape" useFirstPageNumber="1" r:id="rId1"/>
  <headerFooter differentFirst="1">
    <oddHeader>&amp;C&amp;P</oddHeader>
  </headerFooter>
  <rowBreaks count="1" manualBreakCount="1">
    <brk id="25" min="2" max="12" man="1"/>
  </rowBreaks>
  <ignoredErrors>
    <ignoredError sqref="J28 M2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M49"/>
  <sheetViews>
    <sheetView view="pageBreakPreview" topLeftCell="C2" zoomScale="40" zoomScaleNormal="40" zoomScaleSheetLayoutView="40" zoomScalePageLayoutView="50" workbookViewId="0">
      <selection activeCell="H8" sqref="H8"/>
    </sheetView>
  </sheetViews>
  <sheetFormatPr defaultRowHeight="42.75"/>
  <cols>
    <col min="1" max="2" width="0" style="20" hidden="1" customWidth="1"/>
    <col min="3" max="3" width="10.7109375" style="21" customWidth="1"/>
    <col min="4" max="4" width="65.140625" style="22" customWidth="1"/>
    <col min="5" max="5" width="44.28515625" style="22" customWidth="1"/>
    <col min="6" max="6" width="34.42578125" style="22" customWidth="1"/>
    <col min="7" max="7" width="57.42578125" style="24" customWidth="1"/>
    <col min="8" max="8" width="40.140625" style="22" customWidth="1"/>
    <col min="9" max="9" width="44.28515625" style="26" customWidth="1"/>
    <col min="10" max="10" width="33" style="22" customWidth="1"/>
    <col min="11" max="11" width="31.85546875" style="22" customWidth="1"/>
    <col min="12" max="12" width="33" style="22" customWidth="1"/>
    <col min="13" max="13" width="25" style="22" customWidth="1"/>
    <col min="14" max="16384" width="9.140625" style="22"/>
  </cols>
  <sheetData>
    <row r="1" spans="1:13" ht="189" hidden="1" customHeight="1">
      <c r="C1" s="28"/>
      <c r="D1" s="29"/>
      <c r="E1" s="29"/>
      <c r="F1" s="30"/>
      <c r="G1" s="31"/>
      <c r="H1" s="31"/>
      <c r="I1" s="436" t="s">
        <v>176</v>
      </c>
      <c r="J1" s="436"/>
      <c r="K1" s="436"/>
      <c r="L1" s="436"/>
      <c r="M1" s="436"/>
    </row>
    <row r="2" spans="1:13" ht="37.5" customHeight="1">
      <c r="C2" s="32"/>
      <c r="D2" s="33"/>
      <c r="E2" s="33"/>
      <c r="F2" s="34"/>
      <c r="G2" s="35"/>
      <c r="H2" s="35"/>
      <c r="I2" s="35"/>
      <c r="J2" s="437" t="s">
        <v>202</v>
      </c>
      <c r="K2" s="438"/>
      <c r="L2" s="438"/>
      <c r="M2" s="438"/>
    </row>
    <row r="3" spans="1:13" ht="43.5" customHeight="1">
      <c r="C3" s="32"/>
      <c r="D3" s="33"/>
      <c r="E3" s="33"/>
      <c r="F3" s="35"/>
      <c r="G3" s="35"/>
      <c r="H3" s="35"/>
      <c r="I3" s="66"/>
      <c r="J3" s="438" t="s">
        <v>352</v>
      </c>
      <c r="K3" s="438"/>
      <c r="L3" s="438"/>
      <c r="M3" s="438"/>
    </row>
    <row r="4" spans="1:13" ht="40.5" customHeight="1">
      <c r="C4" s="32"/>
      <c r="D4" s="33"/>
      <c r="E4" s="33"/>
      <c r="F4" s="35"/>
      <c r="G4" s="35"/>
      <c r="H4" s="35"/>
      <c r="I4" s="67"/>
      <c r="J4" s="417" t="s">
        <v>361</v>
      </c>
      <c r="K4" s="442"/>
      <c r="L4" s="442"/>
      <c r="M4" s="442"/>
    </row>
    <row r="5" spans="1:13" ht="54" customHeight="1">
      <c r="C5" s="32"/>
      <c r="D5" s="33"/>
      <c r="E5" s="33"/>
      <c r="F5" s="35"/>
      <c r="G5" s="35"/>
      <c r="H5" s="35"/>
      <c r="I5" s="159"/>
      <c r="J5" s="417" t="s">
        <v>354</v>
      </c>
      <c r="K5" s="417"/>
      <c r="L5" s="417"/>
      <c r="M5" s="417"/>
    </row>
    <row r="6" spans="1:13" ht="29.25" customHeight="1">
      <c r="C6" s="32"/>
      <c r="D6" s="33"/>
      <c r="E6" s="33"/>
      <c r="F6" s="35"/>
      <c r="G6" s="35"/>
      <c r="H6" s="35"/>
      <c r="I6" s="159"/>
      <c r="J6" s="417" t="s">
        <v>355</v>
      </c>
      <c r="K6" s="417"/>
      <c r="L6" s="417"/>
      <c r="M6" s="417"/>
    </row>
    <row r="7" spans="1:13" ht="46.5" customHeight="1">
      <c r="C7" s="32"/>
      <c r="D7" s="33"/>
      <c r="E7" s="33"/>
      <c r="F7" s="35"/>
      <c r="G7" s="35"/>
      <c r="H7" s="35"/>
      <c r="I7" s="159"/>
      <c r="J7" s="417" t="s">
        <v>362</v>
      </c>
      <c r="K7" s="417"/>
      <c r="L7" s="417"/>
      <c r="M7" s="417"/>
    </row>
    <row r="8" spans="1:13" ht="44.25" customHeight="1">
      <c r="C8" s="32"/>
      <c r="D8" s="33"/>
      <c r="E8" s="33"/>
      <c r="F8" s="35"/>
      <c r="G8" s="35"/>
      <c r="H8" s="35"/>
      <c r="I8" s="67"/>
      <c r="J8" s="417"/>
      <c r="K8" s="417"/>
      <c r="L8" s="417"/>
      <c r="M8" s="417"/>
    </row>
    <row r="9" spans="1:13" s="467" customFormat="1" ht="48.75" customHeight="1">
      <c r="A9" s="465"/>
      <c r="B9" s="465"/>
      <c r="C9" s="466" t="s">
        <v>369</v>
      </c>
      <c r="D9" s="466"/>
      <c r="E9" s="466"/>
      <c r="F9" s="466"/>
      <c r="G9" s="466"/>
      <c r="H9" s="466"/>
      <c r="I9" s="466"/>
      <c r="J9" s="466"/>
      <c r="K9" s="466"/>
      <c r="L9" s="466"/>
      <c r="M9" s="466"/>
    </row>
    <row r="10" spans="1:13" ht="123.75" customHeight="1">
      <c r="C10" s="439" t="s">
        <v>321</v>
      </c>
      <c r="D10" s="439"/>
      <c r="E10" s="439"/>
      <c r="F10" s="439"/>
      <c r="G10" s="439"/>
      <c r="H10" s="439"/>
      <c r="I10" s="439"/>
      <c r="J10" s="439"/>
      <c r="K10" s="439"/>
      <c r="L10" s="439"/>
      <c r="M10" s="439"/>
    </row>
    <row r="11" spans="1:13" ht="78" customHeight="1">
      <c r="C11" s="36"/>
      <c r="D11" s="36"/>
      <c r="E11" s="36"/>
      <c r="F11" s="33"/>
      <c r="G11" s="440" t="s">
        <v>195</v>
      </c>
      <c r="H11" s="441"/>
      <c r="I11" s="441"/>
      <c r="J11" s="441"/>
      <c r="K11" s="441"/>
      <c r="L11" s="441"/>
      <c r="M11" s="441"/>
    </row>
    <row r="12" spans="1:13" ht="107.25" customHeight="1">
      <c r="A12" s="415" t="s">
        <v>174</v>
      </c>
      <c r="B12" s="415" t="s">
        <v>175</v>
      </c>
      <c r="C12" s="435" t="s">
        <v>16</v>
      </c>
      <c r="D12" s="428" t="s">
        <v>178</v>
      </c>
      <c r="E12" s="428" t="s">
        <v>186</v>
      </c>
      <c r="F12" s="428" t="s">
        <v>297</v>
      </c>
      <c r="G12" s="428"/>
      <c r="H12" s="428"/>
      <c r="I12" s="428"/>
      <c r="J12" s="428"/>
      <c r="K12" s="428"/>
      <c r="L12" s="428"/>
      <c r="M12" s="428"/>
    </row>
    <row r="13" spans="1:13" ht="117.75" customHeight="1">
      <c r="A13" s="415"/>
      <c r="B13" s="415"/>
      <c r="C13" s="435"/>
      <c r="D13" s="428"/>
      <c r="E13" s="428"/>
      <c r="F13" s="428" t="s">
        <v>187</v>
      </c>
      <c r="G13" s="428" t="s">
        <v>188</v>
      </c>
      <c r="H13" s="428" t="s">
        <v>179</v>
      </c>
      <c r="I13" s="428"/>
      <c r="J13" s="428"/>
      <c r="K13" s="428"/>
      <c r="L13" s="428"/>
      <c r="M13" s="428"/>
    </row>
    <row r="14" spans="1:13" ht="37.5" customHeight="1">
      <c r="A14" s="415"/>
      <c r="B14" s="415"/>
      <c r="C14" s="435"/>
      <c r="D14" s="428"/>
      <c r="E14" s="428"/>
      <c r="F14" s="428"/>
      <c r="G14" s="428"/>
      <c r="H14" s="428" t="s">
        <v>189</v>
      </c>
      <c r="I14" s="428" t="s">
        <v>18</v>
      </c>
      <c r="J14" s="428"/>
      <c r="K14" s="428"/>
      <c r="L14" s="428"/>
      <c r="M14" s="428"/>
    </row>
    <row r="15" spans="1:13" ht="122.25" customHeight="1">
      <c r="A15" s="415"/>
      <c r="B15" s="415"/>
      <c r="C15" s="435"/>
      <c r="D15" s="428"/>
      <c r="E15" s="428"/>
      <c r="F15" s="428"/>
      <c r="G15" s="428"/>
      <c r="H15" s="428"/>
      <c r="I15" s="38" t="s">
        <v>190</v>
      </c>
      <c r="J15" s="38" t="s">
        <v>191</v>
      </c>
      <c r="K15" s="34" t="s">
        <v>192</v>
      </c>
      <c r="L15" s="38" t="s">
        <v>193</v>
      </c>
      <c r="M15" s="38" t="s">
        <v>194</v>
      </c>
    </row>
    <row r="16" spans="1:13" ht="57" customHeight="1">
      <c r="A16" s="415"/>
      <c r="B16" s="415"/>
      <c r="C16" s="435"/>
      <c r="D16" s="428"/>
      <c r="E16" s="38" t="s">
        <v>23</v>
      </c>
      <c r="F16" s="38" t="s">
        <v>23</v>
      </c>
      <c r="G16" s="38" t="s">
        <v>23</v>
      </c>
      <c r="H16" s="38" t="s">
        <v>23</v>
      </c>
      <c r="I16" s="39" t="s">
        <v>23</v>
      </c>
      <c r="J16" s="38" t="s">
        <v>23</v>
      </c>
      <c r="K16" s="38" t="s">
        <v>23</v>
      </c>
      <c r="L16" s="38" t="s">
        <v>23</v>
      </c>
      <c r="M16" s="38" t="s">
        <v>23</v>
      </c>
    </row>
    <row r="17" spans="1:13" ht="42" customHeight="1">
      <c r="A17" s="23"/>
      <c r="B17" s="23"/>
      <c r="C17" s="37">
        <v>1</v>
      </c>
      <c r="D17" s="40">
        <v>2</v>
      </c>
      <c r="E17" s="40">
        <v>3</v>
      </c>
      <c r="F17" s="40">
        <v>4</v>
      </c>
      <c r="G17" s="40">
        <v>5</v>
      </c>
      <c r="H17" s="40">
        <v>6</v>
      </c>
      <c r="I17" s="41" t="s">
        <v>180</v>
      </c>
      <c r="J17" s="40">
        <v>8</v>
      </c>
      <c r="K17" s="40">
        <v>9</v>
      </c>
      <c r="L17" s="40">
        <v>10</v>
      </c>
      <c r="M17" s="38">
        <v>11</v>
      </c>
    </row>
    <row r="18" spans="1:13" ht="150.75" customHeight="1">
      <c r="A18" s="23"/>
      <c r="B18" s="23"/>
      <c r="C18" s="434" t="s">
        <v>306</v>
      </c>
      <c r="D18" s="434"/>
      <c r="E18" s="42">
        <v>0</v>
      </c>
      <c r="F18" s="42">
        <v>0</v>
      </c>
      <c r="G18" s="43">
        <v>0</v>
      </c>
      <c r="H18" s="42">
        <v>0</v>
      </c>
      <c r="I18" s="44" t="s">
        <v>317</v>
      </c>
      <c r="J18" s="42">
        <v>0</v>
      </c>
      <c r="K18" s="42">
        <v>0</v>
      </c>
      <c r="L18" s="42">
        <v>0</v>
      </c>
      <c r="M18" s="42">
        <v>0</v>
      </c>
    </row>
    <row r="19" spans="1:13" ht="58.5" customHeight="1">
      <c r="A19" s="23"/>
      <c r="B19" s="23"/>
      <c r="C19" s="433" t="s">
        <v>304</v>
      </c>
      <c r="D19" s="433"/>
      <c r="E19" s="42">
        <v>0</v>
      </c>
      <c r="F19" s="42">
        <v>0</v>
      </c>
      <c r="G19" s="43">
        <v>0</v>
      </c>
      <c r="H19" s="42">
        <v>0</v>
      </c>
      <c r="I19" s="43">
        <v>0</v>
      </c>
      <c r="J19" s="42">
        <v>0</v>
      </c>
      <c r="K19" s="42">
        <v>0</v>
      </c>
      <c r="L19" s="42">
        <v>0</v>
      </c>
      <c r="M19" s="42">
        <v>0</v>
      </c>
    </row>
    <row r="20" spans="1:13" ht="67.5" customHeight="1">
      <c r="C20" s="167">
        <v>1</v>
      </c>
      <c r="D20" s="166" t="s">
        <v>308</v>
      </c>
      <c r="E20" s="42">
        <v>0</v>
      </c>
      <c r="F20" s="42">
        <v>0</v>
      </c>
      <c r="G20" s="43">
        <v>0</v>
      </c>
      <c r="H20" s="42">
        <v>0</v>
      </c>
      <c r="I20" s="43">
        <v>0</v>
      </c>
      <c r="J20" s="42">
        <v>0</v>
      </c>
      <c r="K20" s="42">
        <v>0</v>
      </c>
      <c r="L20" s="42">
        <v>0</v>
      </c>
      <c r="M20" s="42">
        <v>0</v>
      </c>
    </row>
    <row r="21" spans="1:13" ht="67.5" customHeight="1">
      <c r="C21" s="167">
        <v>2</v>
      </c>
      <c r="D21" s="166" t="s">
        <v>309</v>
      </c>
      <c r="E21" s="42">
        <v>0</v>
      </c>
      <c r="F21" s="42">
        <v>0</v>
      </c>
      <c r="G21" s="43">
        <v>0</v>
      </c>
      <c r="H21" s="42">
        <v>0</v>
      </c>
      <c r="I21" s="43">
        <v>0</v>
      </c>
      <c r="J21" s="42">
        <v>0</v>
      </c>
      <c r="K21" s="42">
        <v>0</v>
      </c>
      <c r="L21" s="42">
        <v>0</v>
      </c>
      <c r="M21" s="42">
        <v>0</v>
      </c>
    </row>
    <row r="22" spans="1:13" ht="69" customHeight="1">
      <c r="C22" s="167">
        <v>3</v>
      </c>
      <c r="D22" s="166" t="s">
        <v>310</v>
      </c>
      <c r="E22" s="42">
        <v>0</v>
      </c>
      <c r="F22" s="42">
        <v>0</v>
      </c>
      <c r="G22" s="43">
        <v>0</v>
      </c>
      <c r="H22" s="42">
        <v>0</v>
      </c>
      <c r="I22" s="43">
        <v>0</v>
      </c>
      <c r="J22" s="42">
        <v>0</v>
      </c>
      <c r="K22" s="42">
        <v>0</v>
      </c>
      <c r="L22" s="42">
        <v>0</v>
      </c>
      <c r="M22" s="42">
        <v>0</v>
      </c>
    </row>
    <row r="23" spans="1:13" ht="66.75" customHeight="1">
      <c r="C23" s="167">
        <v>4</v>
      </c>
      <c r="D23" s="166" t="s">
        <v>311</v>
      </c>
      <c r="E23" s="42">
        <v>0</v>
      </c>
      <c r="F23" s="42">
        <v>0</v>
      </c>
      <c r="G23" s="43">
        <v>0</v>
      </c>
      <c r="H23" s="42">
        <v>0</v>
      </c>
      <c r="I23" s="43">
        <v>0</v>
      </c>
      <c r="J23" s="42">
        <v>0</v>
      </c>
      <c r="K23" s="42">
        <v>0</v>
      </c>
      <c r="L23" s="42">
        <v>0</v>
      </c>
      <c r="M23" s="42">
        <v>0</v>
      </c>
    </row>
    <row r="24" spans="1:13" ht="45" customHeight="1">
      <c r="C24" s="167">
        <v>5</v>
      </c>
      <c r="D24" s="166" t="s">
        <v>312</v>
      </c>
      <c r="E24" s="42">
        <v>0</v>
      </c>
      <c r="F24" s="42">
        <v>0</v>
      </c>
      <c r="G24" s="43">
        <v>0</v>
      </c>
      <c r="H24" s="42">
        <v>0</v>
      </c>
      <c r="I24" s="43">
        <v>0</v>
      </c>
      <c r="J24" s="42">
        <v>0</v>
      </c>
      <c r="K24" s="42">
        <v>0</v>
      </c>
      <c r="L24" s="42">
        <v>0</v>
      </c>
      <c r="M24" s="42">
        <v>0</v>
      </c>
    </row>
    <row r="25" spans="1:13" ht="45" customHeight="1">
      <c r="C25" s="167"/>
      <c r="D25" s="166"/>
      <c r="E25" s="42"/>
      <c r="F25" s="42"/>
      <c r="G25" s="43"/>
      <c r="H25" s="42"/>
      <c r="I25" s="44"/>
      <c r="J25" s="42"/>
      <c r="K25" s="42"/>
      <c r="L25" s="42"/>
      <c r="M25" s="42"/>
    </row>
    <row r="26" spans="1:13" ht="69.75" customHeight="1">
      <c r="C26" s="433" t="s">
        <v>358</v>
      </c>
      <c r="D26" s="433"/>
      <c r="E26" s="42"/>
      <c r="F26" s="42"/>
      <c r="G26" s="43"/>
      <c r="H26" s="42"/>
      <c r="I26" s="44"/>
      <c r="J26" s="42"/>
      <c r="K26" s="42"/>
      <c r="L26" s="42"/>
      <c r="M26" s="42"/>
    </row>
    <row r="27" spans="1:13" ht="81" customHeight="1">
      <c r="C27" s="167">
        <v>1</v>
      </c>
      <c r="D27" s="224" t="s">
        <v>327</v>
      </c>
      <c r="E27" s="42">
        <v>0</v>
      </c>
      <c r="F27" s="42">
        <v>0</v>
      </c>
      <c r="G27" s="43">
        <v>0</v>
      </c>
      <c r="H27" s="42">
        <v>0</v>
      </c>
      <c r="I27" s="43">
        <v>0</v>
      </c>
      <c r="J27" s="42">
        <v>0</v>
      </c>
      <c r="K27" s="42">
        <v>0</v>
      </c>
      <c r="L27" s="42">
        <v>0</v>
      </c>
      <c r="M27" s="42">
        <v>0</v>
      </c>
    </row>
    <row r="28" spans="1:13" ht="81" customHeight="1">
      <c r="C28" s="167">
        <v>2</v>
      </c>
      <c r="D28" s="224" t="s">
        <v>328</v>
      </c>
      <c r="E28" s="42">
        <v>0</v>
      </c>
      <c r="F28" s="42">
        <v>0</v>
      </c>
      <c r="G28" s="43">
        <v>0</v>
      </c>
      <c r="H28" s="42">
        <v>0</v>
      </c>
      <c r="I28" s="43">
        <v>0</v>
      </c>
      <c r="J28" s="42">
        <v>0</v>
      </c>
      <c r="K28" s="42">
        <v>0</v>
      </c>
      <c r="L28" s="42">
        <v>0</v>
      </c>
      <c r="M28" s="42">
        <v>0</v>
      </c>
    </row>
    <row r="29" spans="1:13" ht="77.25" customHeight="1">
      <c r="C29" s="167">
        <v>3</v>
      </c>
      <c r="D29" s="224" t="s">
        <v>329</v>
      </c>
      <c r="E29" s="42">
        <v>0</v>
      </c>
      <c r="F29" s="42">
        <v>0</v>
      </c>
      <c r="G29" s="43">
        <v>0</v>
      </c>
      <c r="H29" s="42">
        <v>0</v>
      </c>
      <c r="I29" s="43">
        <v>0</v>
      </c>
      <c r="J29" s="42">
        <v>0</v>
      </c>
      <c r="K29" s="42">
        <v>0</v>
      </c>
      <c r="L29" s="42">
        <v>0</v>
      </c>
      <c r="M29" s="42">
        <v>0</v>
      </c>
    </row>
    <row r="30" spans="1:13" ht="63.75" customHeight="1">
      <c r="C30" s="167">
        <v>4</v>
      </c>
      <c r="D30" s="224" t="s">
        <v>330</v>
      </c>
      <c r="E30" s="42">
        <v>0</v>
      </c>
      <c r="F30" s="42">
        <v>0</v>
      </c>
      <c r="G30" s="43">
        <v>0</v>
      </c>
      <c r="H30" s="42">
        <v>0</v>
      </c>
      <c r="I30" s="43">
        <v>0</v>
      </c>
      <c r="J30" s="42">
        <v>0</v>
      </c>
      <c r="K30" s="42">
        <v>0</v>
      </c>
      <c r="L30" s="42">
        <v>0</v>
      </c>
      <c r="M30" s="42">
        <v>0</v>
      </c>
    </row>
    <row r="31" spans="1:13" ht="69.75" customHeight="1">
      <c r="C31" s="167">
        <v>5</v>
      </c>
      <c r="D31" s="224" t="s">
        <v>331</v>
      </c>
      <c r="E31" s="42">
        <v>0</v>
      </c>
      <c r="F31" s="42">
        <v>0</v>
      </c>
      <c r="G31" s="43">
        <v>0</v>
      </c>
      <c r="H31" s="42">
        <v>0</v>
      </c>
      <c r="I31" s="43">
        <v>0</v>
      </c>
      <c r="J31" s="42">
        <v>0</v>
      </c>
      <c r="K31" s="42">
        <v>0</v>
      </c>
      <c r="L31" s="42">
        <v>0</v>
      </c>
      <c r="M31" s="42">
        <v>0</v>
      </c>
    </row>
    <row r="32" spans="1:13" ht="45" customHeight="1">
      <c r="C32" s="167">
        <v>6</v>
      </c>
      <c r="D32" s="224" t="s">
        <v>332</v>
      </c>
      <c r="E32" s="42">
        <v>0</v>
      </c>
      <c r="F32" s="42">
        <v>0</v>
      </c>
      <c r="G32" s="43">
        <v>0</v>
      </c>
      <c r="H32" s="42">
        <v>0</v>
      </c>
      <c r="I32" s="43">
        <v>0</v>
      </c>
      <c r="J32" s="42">
        <v>0</v>
      </c>
      <c r="K32" s="42">
        <v>0</v>
      </c>
      <c r="L32" s="42">
        <v>0</v>
      </c>
      <c r="M32" s="42">
        <v>0</v>
      </c>
    </row>
    <row r="33" spans="1:13" ht="54.75" customHeight="1">
      <c r="C33" s="167">
        <v>7</v>
      </c>
      <c r="D33" s="224" t="s">
        <v>333</v>
      </c>
      <c r="E33" s="42">
        <v>0</v>
      </c>
      <c r="F33" s="42">
        <v>0</v>
      </c>
      <c r="G33" s="43">
        <v>0</v>
      </c>
      <c r="H33" s="42">
        <v>0</v>
      </c>
      <c r="I33" s="43">
        <v>0</v>
      </c>
      <c r="J33" s="42">
        <v>0</v>
      </c>
      <c r="K33" s="42">
        <v>0</v>
      </c>
      <c r="L33" s="42">
        <v>0</v>
      </c>
      <c r="M33" s="42">
        <v>0</v>
      </c>
    </row>
    <row r="34" spans="1:13" ht="77.25" customHeight="1">
      <c r="C34" s="167">
        <v>8</v>
      </c>
      <c r="D34" s="224" t="s">
        <v>334</v>
      </c>
      <c r="E34" s="42">
        <v>0</v>
      </c>
      <c r="F34" s="42">
        <v>0</v>
      </c>
      <c r="G34" s="43">
        <v>0</v>
      </c>
      <c r="H34" s="42">
        <v>0</v>
      </c>
      <c r="I34" s="43">
        <v>0</v>
      </c>
      <c r="J34" s="42">
        <v>0</v>
      </c>
      <c r="K34" s="42">
        <v>0</v>
      </c>
      <c r="L34" s="42">
        <v>0</v>
      </c>
      <c r="M34" s="42">
        <v>0</v>
      </c>
    </row>
    <row r="35" spans="1:13" ht="71.25" customHeight="1">
      <c r="C35" s="167">
        <v>9</v>
      </c>
      <c r="D35" s="224" t="s">
        <v>335</v>
      </c>
      <c r="E35" s="42">
        <v>0</v>
      </c>
      <c r="F35" s="42">
        <v>0</v>
      </c>
      <c r="G35" s="43">
        <v>0</v>
      </c>
      <c r="H35" s="42">
        <v>0</v>
      </c>
      <c r="I35" s="43">
        <v>0</v>
      </c>
      <c r="J35" s="42">
        <v>0</v>
      </c>
      <c r="K35" s="42">
        <v>0</v>
      </c>
      <c r="L35" s="42">
        <v>0</v>
      </c>
      <c r="M35" s="42">
        <v>0</v>
      </c>
    </row>
    <row r="36" spans="1:13" ht="45" customHeight="1">
      <c r="C36" s="167">
        <v>10</v>
      </c>
      <c r="D36" s="224" t="s">
        <v>336</v>
      </c>
      <c r="E36" s="42">
        <v>0</v>
      </c>
      <c r="F36" s="42">
        <v>0</v>
      </c>
      <c r="G36" s="43">
        <v>0</v>
      </c>
      <c r="H36" s="42">
        <v>0</v>
      </c>
      <c r="I36" s="43">
        <v>0</v>
      </c>
      <c r="J36" s="42">
        <v>0</v>
      </c>
      <c r="K36" s="42">
        <v>0</v>
      </c>
      <c r="L36" s="42">
        <v>0</v>
      </c>
      <c r="M36" s="42">
        <v>0</v>
      </c>
    </row>
    <row r="37" spans="1:13" ht="45" customHeight="1">
      <c r="C37" s="167">
        <v>11</v>
      </c>
      <c r="D37" s="224" t="s">
        <v>337</v>
      </c>
      <c r="E37" s="42">
        <v>0</v>
      </c>
      <c r="F37" s="42">
        <v>0</v>
      </c>
      <c r="G37" s="43">
        <v>0</v>
      </c>
      <c r="H37" s="42">
        <v>0</v>
      </c>
      <c r="I37" s="43">
        <v>0</v>
      </c>
      <c r="J37" s="42">
        <v>0</v>
      </c>
      <c r="K37" s="42">
        <v>0</v>
      </c>
      <c r="L37" s="42">
        <v>0</v>
      </c>
      <c r="M37" s="42">
        <v>0</v>
      </c>
    </row>
    <row r="38" spans="1:13" ht="73.5" customHeight="1">
      <c r="C38" s="167">
        <v>12</v>
      </c>
      <c r="D38" s="224" t="s">
        <v>338</v>
      </c>
      <c r="E38" s="42">
        <v>0</v>
      </c>
      <c r="F38" s="42">
        <v>0</v>
      </c>
      <c r="G38" s="43">
        <v>0</v>
      </c>
      <c r="H38" s="42">
        <v>0</v>
      </c>
      <c r="I38" s="43">
        <v>0</v>
      </c>
      <c r="J38" s="42">
        <v>0</v>
      </c>
      <c r="K38" s="42">
        <v>0</v>
      </c>
      <c r="L38" s="42">
        <v>0</v>
      </c>
      <c r="M38" s="42">
        <v>0</v>
      </c>
    </row>
    <row r="39" spans="1:13" ht="67.5" customHeight="1">
      <c r="C39" s="167">
        <v>13</v>
      </c>
      <c r="D39" s="224" t="s">
        <v>339</v>
      </c>
      <c r="E39" s="42">
        <v>0</v>
      </c>
      <c r="F39" s="42">
        <v>0</v>
      </c>
      <c r="G39" s="43">
        <v>0</v>
      </c>
      <c r="H39" s="42">
        <v>0</v>
      </c>
      <c r="I39" s="43">
        <v>0</v>
      </c>
      <c r="J39" s="42">
        <v>0</v>
      </c>
      <c r="K39" s="42">
        <v>0</v>
      </c>
      <c r="L39" s="42">
        <v>0</v>
      </c>
      <c r="M39" s="42">
        <v>0</v>
      </c>
    </row>
    <row r="40" spans="1:13" ht="45" customHeight="1">
      <c r="C40" s="167">
        <v>14</v>
      </c>
      <c r="D40" s="224" t="s">
        <v>340</v>
      </c>
      <c r="E40" s="42">
        <v>0</v>
      </c>
      <c r="F40" s="42">
        <v>0</v>
      </c>
      <c r="G40" s="43">
        <v>0</v>
      </c>
      <c r="H40" s="42">
        <v>0</v>
      </c>
      <c r="I40" s="43">
        <v>0</v>
      </c>
      <c r="J40" s="42">
        <v>0</v>
      </c>
      <c r="K40" s="42">
        <v>0</v>
      </c>
      <c r="L40" s="42">
        <v>0</v>
      </c>
      <c r="M40" s="42">
        <v>0</v>
      </c>
    </row>
    <row r="41" spans="1:13" ht="45" customHeight="1">
      <c r="C41" s="225" t="s">
        <v>350</v>
      </c>
      <c r="D41" s="224" t="s">
        <v>341</v>
      </c>
      <c r="E41" s="42">
        <v>0</v>
      </c>
      <c r="F41" s="42">
        <v>0</v>
      </c>
      <c r="G41" s="43">
        <v>0</v>
      </c>
      <c r="H41" s="42">
        <v>0</v>
      </c>
      <c r="I41" s="43">
        <v>0</v>
      </c>
      <c r="J41" s="42">
        <v>0</v>
      </c>
      <c r="K41" s="42">
        <v>0</v>
      </c>
      <c r="L41" s="42">
        <v>0</v>
      </c>
      <c r="M41" s="42">
        <v>0</v>
      </c>
    </row>
    <row r="42" spans="1:13" ht="71.25" customHeight="1">
      <c r="C42" s="433" t="s">
        <v>358</v>
      </c>
      <c r="D42" s="433"/>
      <c r="E42" s="42">
        <v>0</v>
      </c>
      <c r="F42" s="42">
        <v>0</v>
      </c>
      <c r="G42" s="43">
        <v>0</v>
      </c>
      <c r="H42" s="42">
        <v>0</v>
      </c>
      <c r="I42" s="43">
        <v>0</v>
      </c>
      <c r="J42" s="42">
        <v>0</v>
      </c>
      <c r="K42" s="42">
        <v>0</v>
      </c>
      <c r="L42" s="42">
        <v>0</v>
      </c>
      <c r="M42" s="42">
        <v>0</v>
      </c>
    </row>
    <row r="43" spans="1:13" ht="69" customHeight="1">
      <c r="A43" s="22"/>
      <c r="B43" s="22"/>
      <c r="C43" s="157" t="s">
        <v>367</v>
      </c>
      <c r="D43" s="45"/>
      <c r="E43" s="45"/>
      <c r="F43" s="33"/>
      <c r="G43" s="33"/>
      <c r="H43" s="48"/>
      <c r="I43" s="22"/>
    </row>
    <row r="44" spans="1:13" ht="32.25" customHeight="1">
      <c r="A44" s="22"/>
      <c r="B44" s="22"/>
      <c r="C44" s="157" t="s">
        <v>365</v>
      </c>
      <c r="D44" s="45"/>
      <c r="E44" s="45"/>
      <c r="F44" s="33"/>
      <c r="G44" s="33"/>
      <c r="H44" s="33"/>
      <c r="I44" s="46"/>
      <c r="J44" s="47"/>
      <c r="K44" s="47"/>
      <c r="L44" s="47"/>
      <c r="M44" s="33"/>
    </row>
    <row r="45" spans="1:13" ht="32.25" customHeight="1">
      <c r="A45" s="22"/>
      <c r="B45" s="22"/>
      <c r="C45" s="157" t="s">
        <v>355</v>
      </c>
      <c r="D45" s="158"/>
      <c r="E45" s="158"/>
      <c r="F45" s="33"/>
      <c r="G45" s="33"/>
      <c r="H45" s="33"/>
      <c r="I45" s="46"/>
      <c r="J45" s="47"/>
      <c r="K45" s="47"/>
      <c r="L45" s="431" t="s">
        <v>314</v>
      </c>
      <c r="M45" s="432"/>
    </row>
    <row r="46" spans="1:13" s="25" customFormat="1" ht="49.5" customHeight="1">
      <c r="C46" s="155"/>
      <c r="D46" s="155"/>
      <c r="E46" s="155"/>
      <c r="F46" s="155"/>
      <c r="G46" s="156"/>
      <c r="H46" s="49"/>
      <c r="I46" s="49"/>
      <c r="J46" s="49"/>
      <c r="K46" s="49"/>
      <c r="L46" s="430"/>
      <c r="M46" s="430"/>
    </row>
    <row r="47" spans="1:13" s="25" customFormat="1" ht="36" customHeight="1">
      <c r="C47" s="404"/>
      <c r="D47" s="404"/>
      <c r="E47" s="404"/>
      <c r="F47" s="404"/>
      <c r="G47" s="404"/>
      <c r="H47" s="404"/>
      <c r="I47" s="404"/>
      <c r="J47" s="404"/>
      <c r="K47" s="404"/>
      <c r="L47" s="404"/>
      <c r="M47" s="404"/>
    </row>
    <row r="48" spans="1:13" s="27" customFormat="1" ht="119.25" customHeight="1">
      <c r="C48" s="429"/>
      <c r="D48" s="410"/>
      <c r="E48" s="410"/>
      <c r="F48" s="410"/>
      <c r="G48" s="410"/>
      <c r="H48" s="132"/>
      <c r="I48" s="132"/>
      <c r="J48" s="132"/>
      <c r="K48" s="132"/>
      <c r="L48" s="430"/>
      <c r="M48" s="405"/>
    </row>
    <row r="49" spans="1:9" ht="36" customHeight="1">
      <c r="A49" s="22"/>
      <c r="B49" s="22"/>
      <c r="C49" s="22"/>
      <c r="G49" s="22"/>
      <c r="I49" s="22"/>
    </row>
  </sheetData>
  <mergeCells count="31">
    <mergeCell ref="I1:M1"/>
    <mergeCell ref="C9:M9"/>
    <mergeCell ref="E12:E15"/>
    <mergeCell ref="F12:M12"/>
    <mergeCell ref="F13:F15"/>
    <mergeCell ref="J2:M2"/>
    <mergeCell ref="J8:M8"/>
    <mergeCell ref="C10:M10"/>
    <mergeCell ref="G11:M11"/>
    <mergeCell ref="G13:G15"/>
    <mergeCell ref="J4:M4"/>
    <mergeCell ref="H13:M13"/>
    <mergeCell ref="J3:M3"/>
    <mergeCell ref="J5:M5"/>
    <mergeCell ref="J6:M6"/>
    <mergeCell ref="C18:D18"/>
    <mergeCell ref="H14:H15"/>
    <mergeCell ref="A12:A16"/>
    <mergeCell ref="B12:B16"/>
    <mergeCell ref="C12:C16"/>
    <mergeCell ref="D12:D16"/>
    <mergeCell ref="J7:M7"/>
    <mergeCell ref="I14:M14"/>
    <mergeCell ref="C48:G48"/>
    <mergeCell ref="L48:M48"/>
    <mergeCell ref="L45:M45"/>
    <mergeCell ref="C19:D19"/>
    <mergeCell ref="C47:M47"/>
    <mergeCell ref="L46:M46"/>
    <mergeCell ref="C26:D26"/>
    <mergeCell ref="C42:D42"/>
  </mergeCells>
  <phoneticPr fontId="0" type="noConversion"/>
  <printOptions horizontalCentered="1"/>
  <pageMargins left="0.78740157480314965" right="0.39370078740157483" top="1.1811023622047245" bottom="0.78740157480314965" header="0" footer="0"/>
  <pageSetup paperSize="9" scale="30" orientation="landscape" useFirstPageNumber="1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T203"/>
  <sheetViews>
    <sheetView tabSelected="1" view="pageBreakPreview" topLeftCell="A22" zoomScale="75" zoomScaleNormal="75" zoomScaleSheetLayoutView="75" workbookViewId="0">
      <selection activeCell="B48" sqref="B48"/>
    </sheetView>
  </sheetViews>
  <sheetFormatPr defaultRowHeight="15"/>
  <cols>
    <col min="1" max="1" width="4.5703125" customWidth="1"/>
    <col min="2" max="2" width="41.85546875" customWidth="1"/>
    <col min="3" max="3" width="18" customWidth="1"/>
    <col min="4" max="4" width="14.85546875" customWidth="1"/>
    <col min="5" max="5" width="10.85546875" customWidth="1"/>
    <col min="6" max="6" width="11.42578125" customWidth="1"/>
    <col min="7" max="7" width="11" customWidth="1"/>
    <col min="8" max="8" width="11.85546875" customWidth="1"/>
    <col min="9" max="9" width="11.7109375" customWidth="1"/>
    <col min="10" max="10" width="10.7109375" customWidth="1"/>
    <col min="11" max="11" width="9.140625" customWidth="1"/>
    <col min="12" max="12" width="13.5703125" customWidth="1"/>
    <col min="13" max="13" width="19.140625" customWidth="1"/>
    <col min="14" max="14" width="15.42578125" customWidth="1"/>
    <col min="23" max="25" width="15.42578125" customWidth="1"/>
  </cols>
  <sheetData>
    <row r="1" spans="1:14" ht="20.25">
      <c r="I1" s="455" t="s">
        <v>277</v>
      </c>
      <c r="J1" s="455"/>
      <c r="K1" s="455"/>
      <c r="L1" s="455"/>
      <c r="M1" s="455"/>
      <c r="N1" s="455"/>
    </row>
    <row r="2" spans="1:14" ht="20.25">
      <c r="I2" s="161"/>
      <c r="J2" s="456"/>
      <c r="K2" s="456"/>
      <c r="L2" s="456"/>
      <c r="M2" s="456"/>
      <c r="N2" s="456"/>
    </row>
    <row r="3" spans="1:14" ht="20.25">
      <c r="I3" s="443" t="s">
        <v>363</v>
      </c>
      <c r="J3" s="443"/>
      <c r="K3" s="443"/>
      <c r="L3" s="443"/>
      <c r="M3" s="443"/>
      <c r="N3" s="443"/>
    </row>
    <row r="4" spans="1:14" ht="20.25">
      <c r="I4" s="443" t="s">
        <v>353</v>
      </c>
      <c r="J4" s="443"/>
      <c r="K4" s="443"/>
      <c r="L4" s="443"/>
      <c r="M4" s="443"/>
      <c r="N4" s="443"/>
    </row>
    <row r="5" spans="1:14" ht="20.25">
      <c r="I5" s="443" t="s">
        <v>354</v>
      </c>
      <c r="J5" s="443"/>
      <c r="K5" s="443"/>
      <c r="L5" s="443"/>
      <c r="M5" s="443"/>
      <c r="N5" s="443"/>
    </row>
    <row r="6" spans="1:14" ht="20.25">
      <c r="I6" s="443" t="s">
        <v>355</v>
      </c>
      <c r="J6" s="443"/>
      <c r="K6" s="443"/>
      <c r="L6" s="443"/>
      <c r="M6" s="443"/>
      <c r="N6" s="443"/>
    </row>
    <row r="7" spans="1:14" ht="20.25">
      <c r="I7" s="443" t="s">
        <v>364</v>
      </c>
      <c r="J7" s="443"/>
      <c r="K7" s="443"/>
      <c r="L7" s="443"/>
      <c r="M7" s="443"/>
      <c r="N7" s="443"/>
    </row>
    <row r="8" spans="1:14" ht="20.25">
      <c r="I8" s="161"/>
      <c r="J8" s="242"/>
      <c r="K8" s="242"/>
      <c r="L8" s="242"/>
      <c r="M8" s="242"/>
      <c r="N8" s="242"/>
    </row>
    <row r="9" spans="1:14" ht="17.25" customHeight="1">
      <c r="I9" s="362"/>
      <c r="J9" s="362"/>
      <c r="K9" s="362"/>
      <c r="L9" s="362"/>
      <c r="M9" s="362"/>
      <c r="N9" s="362"/>
    </row>
    <row r="10" spans="1:14" s="120" customFormat="1" ht="20.25">
      <c r="A10" s="448" t="s">
        <v>278</v>
      </c>
      <c r="B10" s="448"/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</row>
    <row r="11" spans="1:14" s="120" customFormat="1" ht="20.25">
      <c r="A11" s="448" t="s">
        <v>319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</row>
    <row r="12" spans="1:14" s="120" customFormat="1" ht="20.25">
      <c r="A12" s="448" t="s">
        <v>320</v>
      </c>
      <c r="B12" s="448"/>
      <c r="C12" s="448"/>
      <c r="D12" s="448"/>
      <c r="E12" s="448"/>
      <c r="F12" s="448"/>
      <c r="G12" s="448"/>
      <c r="H12" s="448"/>
      <c r="I12" s="448"/>
      <c r="J12" s="448"/>
      <c r="K12" s="448"/>
      <c r="L12" s="448"/>
      <c r="M12" s="448"/>
      <c r="N12" s="448"/>
    </row>
    <row r="13" spans="1:14" s="120" customFormat="1" ht="20.25">
      <c r="A13" s="457" t="s">
        <v>279</v>
      </c>
      <c r="B13" s="457"/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7"/>
      <c r="N13" s="457"/>
    </row>
    <row r="14" spans="1:14" s="2" customFormat="1" ht="20.25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s="123" customFormat="1" ht="39.75" customHeight="1">
      <c r="A15" s="447" t="s">
        <v>16</v>
      </c>
      <c r="B15" s="447" t="s">
        <v>294</v>
      </c>
      <c r="C15" s="447" t="s">
        <v>289</v>
      </c>
      <c r="D15" s="447" t="s">
        <v>290</v>
      </c>
      <c r="E15" s="447" t="s">
        <v>291</v>
      </c>
      <c r="F15" s="447"/>
      <c r="G15" s="447"/>
      <c r="H15" s="447"/>
      <c r="I15" s="447"/>
      <c r="J15" s="447" t="s">
        <v>292</v>
      </c>
      <c r="K15" s="447"/>
      <c r="L15" s="447"/>
      <c r="M15" s="447"/>
      <c r="N15" s="447"/>
    </row>
    <row r="16" spans="1:14" s="123" customFormat="1" ht="77.25" customHeight="1">
      <c r="A16" s="447"/>
      <c r="B16" s="447"/>
      <c r="C16" s="447"/>
      <c r="D16" s="447"/>
      <c r="E16" s="122" t="s">
        <v>280</v>
      </c>
      <c r="F16" s="122" t="s">
        <v>281</v>
      </c>
      <c r="G16" s="122" t="s">
        <v>282</v>
      </c>
      <c r="H16" s="122" t="s">
        <v>283</v>
      </c>
      <c r="I16" s="122" t="s">
        <v>284</v>
      </c>
      <c r="J16" s="122" t="s">
        <v>285</v>
      </c>
      <c r="K16" s="122" t="s">
        <v>293</v>
      </c>
      <c r="L16" s="122" t="s">
        <v>286</v>
      </c>
      <c r="M16" s="122" t="s">
        <v>287</v>
      </c>
      <c r="N16" s="122" t="s">
        <v>288</v>
      </c>
    </row>
    <row r="17" spans="1:14" s="123" customFormat="1" ht="18" customHeight="1">
      <c r="A17" s="447"/>
      <c r="B17" s="447"/>
      <c r="C17" s="122" t="s">
        <v>21</v>
      </c>
      <c r="D17" s="124" t="s">
        <v>22</v>
      </c>
      <c r="E17" s="124" t="s">
        <v>62</v>
      </c>
      <c r="F17" s="124" t="s">
        <v>62</v>
      </c>
      <c r="G17" s="124" t="s">
        <v>62</v>
      </c>
      <c r="H17" s="124" t="s">
        <v>62</v>
      </c>
      <c r="I17" s="124" t="s">
        <v>62</v>
      </c>
      <c r="J17" s="124" t="s">
        <v>23</v>
      </c>
      <c r="K17" s="124" t="s">
        <v>23</v>
      </c>
      <c r="L17" s="124" t="s">
        <v>23</v>
      </c>
      <c r="M17" s="124" t="s">
        <v>23</v>
      </c>
      <c r="N17" s="124" t="s">
        <v>23</v>
      </c>
    </row>
    <row r="18" spans="1:14" s="123" customFormat="1" ht="18.75">
      <c r="A18" s="124">
        <v>1</v>
      </c>
      <c r="B18" s="124">
        <v>2</v>
      </c>
      <c r="C18" s="124">
        <v>3</v>
      </c>
      <c r="D18" s="124">
        <v>4</v>
      </c>
      <c r="E18" s="124">
        <v>5</v>
      </c>
      <c r="F18" s="124">
        <v>6</v>
      </c>
      <c r="G18" s="124">
        <v>7</v>
      </c>
      <c r="H18" s="124">
        <v>8</v>
      </c>
      <c r="I18" s="124">
        <v>9</v>
      </c>
      <c r="J18" s="124">
        <v>10</v>
      </c>
      <c r="K18" s="124">
        <v>11</v>
      </c>
      <c r="L18" s="124">
        <v>12</v>
      </c>
      <c r="M18" s="124">
        <v>13</v>
      </c>
      <c r="N18" s="124">
        <v>14</v>
      </c>
    </row>
    <row r="19" spans="1:14" s="125" customFormat="1" ht="53.25" customHeight="1">
      <c r="A19" s="454" t="s">
        <v>306</v>
      </c>
      <c r="B19" s="454"/>
      <c r="C19" s="226">
        <f>C20+C43</f>
        <v>36779.600000000006</v>
      </c>
      <c r="D19" s="227">
        <f>D20+D43</f>
        <v>1213</v>
      </c>
      <c r="E19" s="228"/>
      <c r="F19" s="228"/>
      <c r="G19" s="228">
        <f>G20+G43</f>
        <v>3</v>
      </c>
      <c r="H19" s="228">
        <v>16</v>
      </c>
      <c r="I19" s="228">
        <v>20</v>
      </c>
      <c r="J19" s="228">
        <v>0</v>
      </c>
      <c r="K19" s="228">
        <v>0</v>
      </c>
      <c r="L19" s="228">
        <f>L20+L43</f>
        <v>4347000</v>
      </c>
      <c r="M19" s="226">
        <f>M20+M43</f>
        <v>22973155</v>
      </c>
      <c r="N19" s="226">
        <v>27329855</v>
      </c>
    </row>
    <row r="20" spans="1:14" s="123" customFormat="1" ht="48" customHeight="1">
      <c r="A20" s="453" t="s">
        <v>304</v>
      </c>
      <c r="B20" s="453"/>
      <c r="C20" s="229">
        <v>5288.6</v>
      </c>
      <c r="D20" s="227">
        <v>191</v>
      </c>
      <c r="E20" s="228">
        <v>0</v>
      </c>
      <c r="F20" s="228">
        <v>0</v>
      </c>
      <c r="G20" s="228">
        <v>0</v>
      </c>
      <c r="H20" s="230">
        <v>5</v>
      </c>
      <c r="I20" s="230">
        <v>5</v>
      </c>
      <c r="J20" s="228">
        <v>0</v>
      </c>
      <c r="K20" s="228">
        <v>0</v>
      </c>
      <c r="L20" s="228">
        <v>0</v>
      </c>
      <c r="M20" s="226">
        <v>4181420</v>
      </c>
      <c r="N20" s="226">
        <v>4181420</v>
      </c>
    </row>
    <row r="21" spans="1:14" s="123" customFormat="1" ht="27" customHeight="1">
      <c r="A21" s="231">
        <v>1</v>
      </c>
      <c r="B21" s="232" t="s">
        <v>308</v>
      </c>
      <c r="C21" s="233">
        <v>1233.3</v>
      </c>
      <c r="D21" s="234">
        <v>36</v>
      </c>
      <c r="E21" s="228">
        <v>0</v>
      </c>
      <c r="F21" s="228">
        <v>0</v>
      </c>
      <c r="G21" s="228">
        <v>0</v>
      </c>
      <c r="H21" s="230">
        <v>1</v>
      </c>
      <c r="I21" s="230">
        <v>1</v>
      </c>
      <c r="J21" s="228">
        <v>0</v>
      </c>
      <c r="K21" s="228">
        <v>0</v>
      </c>
      <c r="L21" s="228">
        <v>0</v>
      </c>
      <c r="M21" s="235">
        <v>275835</v>
      </c>
      <c r="N21" s="235">
        <v>275835</v>
      </c>
    </row>
    <row r="22" spans="1:14" s="123" customFormat="1" ht="26.25" customHeight="1">
      <c r="A22" s="231"/>
      <c r="B22" s="232" t="s">
        <v>309</v>
      </c>
      <c r="C22" s="228">
        <v>918.3</v>
      </c>
      <c r="D22" s="234">
        <v>40</v>
      </c>
      <c r="E22" s="228">
        <v>0</v>
      </c>
      <c r="F22" s="228">
        <v>0</v>
      </c>
      <c r="G22" s="228">
        <v>0</v>
      </c>
      <c r="H22" s="230">
        <v>1</v>
      </c>
      <c r="I22" s="230">
        <v>1</v>
      </c>
      <c r="J22" s="228">
        <v>0</v>
      </c>
      <c r="K22" s="228">
        <v>0</v>
      </c>
      <c r="L22" s="228">
        <v>0</v>
      </c>
      <c r="M22" s="236">
        <v>872000</v>
      </c>
      <c r="N22" s="236">
        <v>872000</v>
      </c>
    </row>
    <row r="23" spans="1:14" s="123" customFormat="1" ht="25.5" customHeight="1">
      <c r="A23" s="231"/>
      <c r="B23" s="232" t="s">
        <v>310</v>
      </c>
      <c r="C23" s="228">
        <v>923.6</v>
      </c>
      <c r="D23" s="234">
        <v>45</v>
      </c>
      <c r="E23" s="228">
        <v>0</v>
      </c>
      <c r="F23" s="228">
        <v>0</v>
      </c>
      <c r="G23" s="228">
        <v>0</v>
      </c>
      <c r="H23" s="230">
        <v>1</v>
      </c>
      <c r="I23" s="230">
        <v>1</v>
      </c>
      <c r="J23" s="228">
        <v>0</v>
      </c>
      <c r="K23" s="228">
        <v>0</v>
      </c>
      <c r="L23" s="228">
        <v>0</v>
      </c>
      <c r="M23" s="236">
        <v>963350</v>
      </c>
      <c r="N23" s="236">
        <v>963350</v>
      </c>
    </row>
    <row r="24" spans="1:14" s="123" customFormat="1" ht="21" customHeight="1">
      <c r="A24" s="231" t="s">
        <v>161</v>
      </c>
      <c r="B24" s="232" t="s">
        <v>311</v>
      </c>
      <c r="C24" s="228">
        <v>918.4</v>
      </c>
      <c r="D24" s="234">
        <v>39</v>
      </c>
      <c r="E24" s="228">
        <v>0</v>
      </c>
      <c r="F24" s="228">
        <v>0</v>
      </c>
      <c r="G24" s="228">
        <v>0</v>
      </c>
      <c r="H24" s="230">
        <v>1</v>
      </c>
      <c r="I24" s="230">
        <v>1</v>
      </c>
      <c r="J24" s="228">
        <v>0</v>
      </c>
      <c r="K24" s="228">
        <v>0</v>
      </c>
      <c r="L24" s="228">
        <v>0</v>
      </c>
      <c r="M24" s="236">
        <v>866235</v>
      </c>
      <c r="N24" s="236">
        <v>866235</v>
      </c>
    </row>
    <row r="25" spans="1:14" s="123" customFormat="1" ht="22.5" customHeight="1">
      <c r="A25" s="231" t="s">
        <v>162</v>
      </c>
      <c r="B25" s="232" t="s">
        <v>312</v>
      </c>
      <c r="C25" s="228">
        <v>1295</v>
      </c>
      <c r="D25" s="234">
        <v>31</v>
      </c>
      <c r="E25" s="228">
        <v>0</v>
      </c>
      <c r="F25" s="228">
        <v>0</v>
      </c>
      <c r="G25" s="228">
        <v>0</v>
      </c>
      <c r="H25" s="230">
        <v>1</v>
      </c>
      <c r="I25" s="230">
        <v>1</v>
      </c>
      <c r="J25" s="228">
        <v>0</v>
      </c>
      <c r="K25" s="228">
        <v>0</v>
      </c>
      <c r="L25" s="228">
        <v>0</v>
      </c>
      <c r="M25" s="236">
        <v>1204000</v>
      </c>
      <c r="N25" s="236">
        <v>1204000</v>
      </c>
    </row>
    <row r="26" spans="1:14" s="123" customFormat="1" ht="21" customHeight="1">
      <c r="A26" s="231"/>
      <c r="B26" s="232"/>
      <c r="C26" s="233"/>
      <c r="D26" s="234"/>
      <c r="E26" s="228"/>
      <c r="F26" s="228"/>
      <c r="G26" s="228"/>
      <c r="H26" s="230"/>
      <c r="I26" s="230"/>
      <c r="J26" s="228"/>
      <c r="K26" s="228"/>
      <c r="L26" s="228"/>
      <c r="M26" s="236"/>
      <c r="N26" s="236"/>
    </row>
    <row r="27" spans="1:14" s="123" customFormat="1" ht="33.75" customHeight="1">
      <c r="A27" s="453" t="s">
        <v>345</v>
      </c>
      <c r="B27" s="453"/>
      <c r="C27" s="233"/>
      <c r="D27" s="234"/>
      <c r="E27" s="228"/>
      <c r="F27" s="228"/>
      <c r="G27" s="228"/>
      <c r="H27" s="230"/>
      <c r="I27" s="230"/>
      <c r="J27" s="228"/>
      <c r="K27" s="228"/>
      <c r="L27" s="228"/>
      <c r="M27" s="236"/>
      <c r="N27" s="236"/>
    </row>
    <row r="28" spans="1:14" s="123" customFormat="1" ht="34.5" customHeight="1">
      <c r="A28" s="231"/>
      <c r="B28" s="231" t="s">
        <v>327</v>
      </c>
      <c r="C28" s="228">
        <v>1826.1</v>
      </c>
      <c r="D28" s="228">
        <v>58</v>
      </c>
      <c r="E28" s="228">
        <v>0</v>
      </c>
      <c r="F28" s="228">
        <v>0</v>
      </c>
      <c r="G28" s="228">
        <v>0</v>
      </c>
      <c r="H28" s="230">
        <v>1</v>
      </c>
      <c r="I28" s="230">
        <v>1</v>
      </c>
      <c r="J28" s="228">
        <v>0</v>
      </c>
      <c r="K28" s="228">
        <v>0</v>
      </c>
      <c r="L28" s="228"/>
      <c r="M28" s="231">
        <v>1393200</v>
      </c>
      <c r="N28" s="272">
        <v>1393200</v>
      </c>
    </row>
    <row r="29" spans="1:14" s="123" customFormat="1" ht="37.5" customHeight="1">
      <c r="A29" s="231"/>
      <c r="B29" s="231" t="s">
        <v>328</v>
      </c>
      <c r="C29" s="228">
        <v>1826.1</v>
      </c>
      <c r="D29" s="228">
        <v>64</v>
      </c>
      <c r="E29" s="228">
        <v>0</v>
      </c>
      <c r="F29" s="228">
        <v>0</v>
      </c>
      <c r="G29" s="228">
        <v>0</v>
      </c>
      <c r="H29" s="230">
        <v>1</v>
      </c>
      <c r="I29" s="230">
        <v>1</v>
      </c>
      <c r="J29" s="228">
        <v>0</v>
      </c>
      <c r="K29" s="228">
        <v>0</v>
      </c>
      <c r="L29" s="228"/>
      <c r="M29" s="231">
        <v>1393200</v>
      </c>
      <c r="N29" s="272">
        <v>1393200</v>
      </c>
    </row>
    <row r="30" spans="1:14" s="123" customFormat="1" ht="42" customHeight="1">
      <c r="A30" s="231"/>
      <c r="B30" s="231" t="s">
        <v>329</v>
      </c>
      <c r="C30" s="228">
        <v>1297.4000000000001</v>
      </c>
      <c r="D30" s="228">
        <v>41</v>
      </c>
      <c r="E30" s="228">
        <v>0</v>
      </c>
      <c r="F30" s="228">
        <v>0</v>
      </c>
      <c r="G30" s="228">
        <v>0</v>
      </c>
      <c r="H30" s="230">
        <v>1</v>
      </c>
      <c r="I30" s="230">
        <v>1</v>
      </c>
      <c r="J30" s="228">
        <v>0</v>
      </c>
      <c r="K30" s="228">
        <v>0</v>
      </c>
      <c r="L30" s="228"/>
      <c r="M30" s="231">
        <v>1075200</v>
      </c>
      <c r="N30" s="272">
        <v>1075200</v>
      </c>
    </row>
    <row r="31" spans="1:14" s="123" customFormat="1" ht="34.5" customHeight="1">
      <c r="A31" s="231"/>
      <c r="B31" s="231" t="s">
        <v>330</v>
      </c>
      <c r="C31" s="228">
        <v>5823.8</v>
      </c>
      <c r="D31" s="228">
        <v>186</v>
      </c>
      <c r="E31" s="228">
        <v>0</v>
      </c>
      <c r="F31" s="228">
        <v>0</v>
      </c>
      <c r="G31" s="228">
        <v>0</v>
      </c>
      <c r="H31" s="230">
        <v>1</v>
      </c>
      <c r="I31" s="230">
        <v>1</v>
      </c>
      <c r="J31" s="228">
        <v>0</v>
      </c>
      <c r="K31" s="228">
        <v>0</v>
      </c>
      <c r="L31" s="228"/>
      <c r="M31" s="231">
        <v>4422325</v>
      </c>
      <c r="N31" s="272">
        <v>4422325</v>
      </c>
    </row>
    <row r="32" spans="1:14" s="123" customFormat="1" ht="25.5" customHeight="1">
      <c r="A32" s="231"/>
      <c r="B32" s="231" t="s">
        <v>331</v>
      </c>
      <c r="C32" s="228">
        <v>2013.6</v>
      </c>
      <c r="D32" s="228">
        <v>43</v>
      </c>
      <c r="E32" s="228">
        <v>0</v>
      </c>
      <c r="F32" s="228">
        <v>0</v>
      </c>
      <c r="G32" s="228">
        <v>1</v>
      </c>
      <c r="H32" s="230"/>
      <c r="I32" s="230">
        <v>1</v>
      </c>
      <c r="J32" s="228">
        <v>0</v>
      </c>
      <c r="K32" s="228">
        <v>0</v>
      </c>
      <c r="L32" s="228">
        <v>1541400</v>
      </c>
      <c r="M32" s="231"/>
      <c r="N32" s="272">
        <v>1541400</v>
      </c>
    </row>
    <row r="33" spans="1:20" s="123" customFormat="1" ht="28.5" customHeight="1">
      <c r="A33" s="231"/>
      <c r="B33" s="231" t="s">
        <v>332</v>
      </c>
      <c r="C33" s="228">
        <v>3853.9</v>
      </c>
      <c r="D33" s="228">
        <v>158</v>
      </c>
      <c r="E33" s="228">
        <v>0</v>
      </c>
      <c r="F33" s="228">
        <v>0</v>
      </c>
      <c r="G33" s="228">
        <v>0</v>
      </c>
      <c r="H33" s="230">
        <v>1</v>
      </c>
      <c r="I33" s="230">
        <v>1</v>
      </c>
      <c r="J33" s="228">
        <v>0</v>
      </c>
      <c r="K33" s="228">
        <v>0</v>
      </c>
      <c r="L33" s="237"/>
      <c r="M33" s="231">
        <v>1855450</v>
      </c>
      <c r="N33" s="272">
        <v>1855450</v>
      </c>
    </row>
    <row r="34" spans="1:20" s="123" customFormat="1" ht="24" customHeight="1">
      <c r="A34" s="231"/>
      <c r="B34" s="231" t="s">
        <v>333</v>
      </c>
      <c r="C34" s="228">
        <v>2164.1999999999998</v>
      </c>
      <c r="D34" s="228">
        <v>67</v>
      </c>
      <c r="E34" s="228">
        <v>0</v>
      </c>
      <c r="F34" s="228">
        <v>0</v>
      </c>
      <c r="G34" s="228">
        <v>0</v>
      </c>
      <c r="H34" s="230">
        <v>1</v>
      </c>
      <c r="I34" s="230">
        <v>1</v>
      </c>
      <c r="J34" s="228">
        <v>0</v>
      </c>
      <c r="K34" s="228">
        <v>0</v>
      </c>
      <c r="L34" s="237"/>
      <c r="M34" s="231">
        <v>1879100</v>
      </c>
      <c r="N34" s="272">
        <v>1879100</v>
      </c>
    </row>
    <row r="35" spans="1:20" s="123" customFormat="1" ht="27.75" customHeight="1">
      <c r="A35" s="231"/>
      <c r="B35" s="231" t="s">
        <v>334</v>
      </c>
      <c r="C35" s="228">
        <v>2113.4</v>
      </c>
      <c r="D35" s="228">
        <v>85</v>
      </c>
      <c r="E35" s="228">
        <v>0</v>
      </c>
      <c r="F35" s="228">
        <v>0</v>
      </c>
      <c r="G35" s="228">
        <v>0</v>
      </c>
      <c r="H35" s="230">
        <v>1</v>
      </c>
      <c r="I35" s="230">
        <v>1</v>
      </c>
      <c r="J35" s="228">
        <v>0</v>
      </c>
      <c r="K35" s="228">
        <v>0</v>
      </c>
      <c r="L35" s="237"/>
      <c r="M35" s="231">
        <v>1903440</v>
      </c>
      <c r="N35" s="272">
        <v>1903440</v>
      </c>
    </row>
    <row r="36" spans="1:20" s="123" customFormat="1" ht="25.5" customHeight="1">
      <c r="A36" s="231"/>
      <c r="B36" s="231" t="s">
        <v>335</v>
      </c>
      <c r="C36" s="228">
        <v>2571.4</v>
      </c>
      <c r="D36" s="228">
        <v>78</v>
      </c>
      <c r="E36" s="228">
        <v>0</v>
      </c>
      <c r="F36" s="228">
        <v>0</v>
      </c>
      <c r="G36" s="228">
        <v>0</v>
      </c>
      <c r="H36" s="230">
        <v>1</v>
      </c>
      <c r="I36" s="230">
        <v>1</v>
      </c>
      <c r="J36" s="228">
        <v>0</v>
      </c>
      <c r="K36" s="228">
        <v>0</v>
      </c>
      <c r="L36" s="237"/>
      <c r="M36" s="231">
        <v>1470600</v>
      </c>
      <c r="N36" s="272">
        <v>1470600</v>
      </c>
    </row>
    <row r="37" spans="1:20" s="123" customFormat="1" ht="25.5" customHeight="1">
      <c r="A37" s="231"/>
      <c r="B37" s="231" t="s">
        <v>336</v>
      </c>
      <c r="C37" s="228">
        <v>2769.1</v>
      </c>
      <c r="D37" s="228">
        <v>74</v>
      </c>
      <c r="E37" s="228">
        <v>0</v>
      </c>
      <c r="F37" s="228">
        <v>0</v>
      </c>
      <c r="G37" s="228">
        <v>0</v>
      </c>
      <c r="H37" s="230">
        <v>1</v>
      </c>
      <c r="I37" s="230">
        <v>1</v>
      </c>
      <c r="J37" s="228">
        <v>0</v>
      </c>
      <c r="K37" s="228">
        <v>0</v>
      </c>
      <c r="L37" s="237"/>
      <c r="M37" s="231">
        <v>1526500</v>
      </c>
      <c r="N37" s="272">
        <v>1526500</v>
      </c>
    </row>
    <row r="38" spans="1:20" s="123" customFormat="1" ht="21" customHeight="1">
      <c r="A38" s="231"/>
      <c r="B38" s="231" t="s">
        <v>337</v>
      </c>
      <c r="C38" s="228">
        <v>797.7</v>
      </c>
      <c r="D38" s="228">
        <v>27</v>
      </c>
      <c r="E38" s="228">
        <v>0</v>
      </c>
      <c r="F38" s="228">
        <v>0</v>
      </c>
      <c r="G38" s="228">
        <v>0</v>
      </c>
      <c r="H38" s="230">
        <v>1</v>
      </c>
      <c r="I38" s="230">
        <v>1</v>
      </c>
      <c r="J38" s="228">
        <v>0</v>
      </c>
      <c r="K38" s="228">
        <v>0</v>
      </c>
      <c r="L38" s="237"/>
      <c r="M38" s="231">
        <v>858000</v>
      </c>
      <c r="N38" s="272">
        <v>858000</v>
      </c>
    </row>
    <row r="39" spans="1:20" s="123" customFormat="1" ht="24" customHeight="1">
      <c r="A39" s="231"/>
      <c r="B39" s="231" t="s">
        <v>338</v>
      </c>
      <c r="C39" s="228">
        <v>1814.1</v>
      </c>
      <c r="D39" s="228">
        <v>51</v>
      </c>
      <c r="E39" s="228">
        <v>0</v>
      </c>
      <c r="F39" s="228">
        <v>0</v>
      </c>
      <c r="G39" s="228">
        <v>1</v>
      </c>
      <c r="H39" s="230"/>
      <c r="I39" s="230">
        <v>1</v>
      </c>
      <c r="J39" s="228">
        <v>0</v>
      </c>
      <c r="K39" s="228">
        <v>0</v>
      </c>
      <c r="L39" s="228">
        <v>1402800</v>
      </c>
      <c r="M39" s="231"/>
      <c r="N39" s="272">
        <v>1402800</v>
      </c>
    </row>
    <row r="40" spans="1:20" s="123" customFormat="1" ht="24.75" customHeight="1">
      <c r="A40" s="231"/>
      <c r="B40" s="231" t="s">
        <v>339</v>
      </c>
      <c r="C40" s="228">
        <v>1683.4</v>
      </c>
      <c r="D40" s="228">
        <v>67</v>
      </c>
      <c r="E40" s="228">
        <v>0</v>
      </c>
      <c r="F40" s="228">
        <v>0</v>
      </c>
      <c r="G40" s="228">
        <v>1</v>
      </c>
      <c r="H40" s="230"/>
      <c r="I40" s="230">
        <v>1</v>
      </c>
      <c r="J40" s="228">
        <v>0</v>
      </c>
      <c r="K40" s="228">
        <v>0</v>
      </c>
      <c r="L40" s="228">
        <v>1402800</v>
      </c>
      <c r="M40" s="231"/>
      <c r="N40" s="272">
        <v>1402800</v>
      </c>
    </row>
    <row r="41" spans="1:20" s="123" customFormat="1" ht="27.75" customHeight="1">
      <c r="A41" s="231"/>
      <c r="B41" s="231" t="s">
        <v>340</v>
      </c>
      <c r="C41" s="228">
        <v>462.1</v>
      </c>
      <c r="D41" s="228">
        <v>12</v>
      </c>
      <c r="E41" s="228">
        <v>0</v>
      </c>
      <c r="F41" s="228">
        <v>0</v>
      </c>
      <c r="G41" s="228">
        <v>0</v>
      </c>
      <c r="H41" s="230">
        <v>1</v>
      </c>
      <c r="I41" s="230">
        <v>1</v>
      </c>
      <c r="J41" s="228">
        <v>0</v>
      </c>
      <c r="K41" s="228">
        <v>0</v>
      </c>
      <c r="L41" s="237"/>
      <c r="M41" s="231">
        <v>482400</v>
      </c>
      <c r="N41" s="272">
        <v>482400</v>
      </c>
    </row>
    <row r="42" spans="1:20" s="123" customFormat="1" ht="25.5" customHeight="1">
      <c r="A42" s="231"/>
      <c r="B42" s="231" t="s">
        <v>341</v>
      </c>
      <c r="C42" s="228">
        <v>474.7</v>
      </c>
      <c r="D42" s="228">
        <v>11</v>
      </c>
      <c r="E42" s="228">
        <v>0</v>
      </c>
      <c r="F42" s="228">
        <v>0</v>
      </c>
      <c r="G42" s="228">
        <v>0</v>
      </c>
      <c r="H42" s="230">
        <v>1</v>
      </c>
      <c r="I42" s="230">
        <v>1</v>
      </c>
      <c r="J42" s="228">
        <v>0</v>
      </c>
      <c r="K42" s="228">
        <v>0</v>
      </c>
      <c r="L42" s="237"/>
      <c r="M42" s="231">
        <v>532320</v>
      </c>
      <c r="N42" s="272">
        <v>532320</v>
      </c>
    </row>
    <row r="43" spans="1:20" s="128" customFormat="1" ht="37.5" customHeight="1">
      <c r="A43" s="453" t="s">
        <v>345</v>
      </c>
      <c r="B43" s="453"/>
      <c r="C43" s="229">
        <f>SUM(C28:C42)</f>
        <v>31491.000000000004</v>
      </c>
      <c r="D43" s="228">
        <f>SUM(D28:D42)</f>
        <v>1022</v>
      </c>
      <c r="E43" s="228">
        <v>0</v>
      </c>
      <c r="F43" s="228">
        <v>0</v>
      </c>
      <c r="G43" s="230">
        <v>3</v>
      </c>
      <c r="H43" s="230">
        <v>12</v>
      </c>
      <c r="I43" s="230">
        <v>15</v>
      </c>
      <c r="J43" s="228">
        <v>0</v>
      </c>
      <c r="K43" s="228">
        <v>0</v>
      </c>
      <c r="L43" s="230">
        <f>SUM(L28:L42)</f>
        <v>4347000</v>
      </c>
      <c r="M43" s="229">
        <f>SUM(M28:M42)</f>
        <v>18791735</v>
      </c>
      <c r="N43" s="272">
        <f t="shared" ref="N43" si="0">SUM(N28:N42)</f>
        <v>23138735</v>
      </c>
    </row>
    <row r="44" spans="1:20" s="128" customFormat="1" ht="37.5" customHeight="1">
      <c r="A44" s="238"/>
      <c r="B44" s="238"/>
      <c r="C44" s="239"/>
      <c r="D44" s="240"/>
      <c r="E44" s="241"/>
      <c r="F44" s="241"/>
      <c r="G44" s="241"/>
      <c r="H44" s="241"/>
      <c r="I44" s="241"/>
      <c r="J44" s="241"/>
      <c r="K44" s="241"/>
      <c r="L44" s="241"/>
      <c r="M44" s="239"/>
      <c r="N44" s="239"/>
    </row>
    <row r="45" spans="1:20" s="2" customFormat="1" ht="54.75" customHeight="1">
      <c r="A45" s="351" t="s">
        <v>367</v>
      </c>
      <c r="B45" s="460"/>
      <c r="C45" s="460"/>
      <c r="D45" s="460"/>
      <c r="E45" s="460"/>
      <c r="F45" s="129"/>
      <c r="O45" s="455"/>
      <c r="P45" s="455"/>
    </row>
    <row r="46" spans="1:20" s="1" customFormat="1" ht="20.25" customHeight="1">
      <c r="A46" s="444" t="s">
        <v>360</v>
      </c>
      <c r="B46" s="444"/>
      <c r="C46" s="444"/>
      <c r="D46" s="268"/>
      <c r="E46" s="269"/>
      <c r="F46" s="126"/>
      <c r="G46" s="126"/>
      <c r="H46" s="451"/>
      <c r="I46" s="452"/>
      <c r="J46" s="126"/>
      <c r="M46" s="127"/>
      <c r="N46" s="127"/>
    </row>
    <row r="47" spans="1:20" s="1" customFormat="1" ht="20.25" customHeight="1">
      <c r="A47" s="351" t="s">
        <v>355</v>
      </c>
      <c r="B47" s="351"/>
      <c r="C47" s="351"/>
      <c r="D47" s="144"/>
      <c r="E47" s="144"/>
      <c r="F47" s="162"/>
      <c r="G47" s="459"/>
      <c r="H47" s="336"/>
      <c r="I47" s="336"/>
      <c r="J47" s="336"/>
      <c r="K47" s="2"/>
      <c r="L47" s="2"/>
      <c r="M47" s="458" t="s">
        <v>314</v>
      </c>
      <c r="N47" s="458"/>
      <c r="O47" s="5"/>
      <c r="P47" s="5"/>
      <c r="Q47" s="5"/>
      <c r="R47" s="5"/>
      <c r="S47" s="5"/>
      <c r="T47" s="5"/>
    </row>
    <row r="48" spans="1:20" s="1" customFormat="1" ht="21.75" customHeight="1">
      <c r="A48" s="162"/>
      <c r="B48" s="162"/>
      <c r="C48" s="162"/>
      <c r="D48" s="162"/>
      <c r="E48" s="162"/>
      <c r="F48" s="162"/>
      <c r="G48" s="2"/>
      <c r="H48" s="3"/>
      <c r="I48" s="2"/>
      <c r="J48" s="2"/>
      <c r="K48" s="2"/>
      <c r="L48" s="2"/>
      <c r="M48" s="371"/>
      <c r="N48" s="371"/>
      <c r="O48" s="2"/>
    </row>
    <row r="49" spans="1:15" s="123" customFormat="1" ht="18.75">
      <c r="A49" s="449"/>
      <c r="B49" s="449"/>
      <c r="C49" s="449"/>
      <c r="D49" s="449"/>
      <c r="E49" s="120"/>
      <c r="F49" s="120"/>
      <c r="G49" s="120"/>
      <c r="H49" s="130"/>
      <c r="I49" s="120"/>
      <c r="J49" s="120"/>
      <c r="K49" s="120"/>
      <c r="L49" s="450"/>
      <c r="M49" s="450"/>
      <c r="N49" s="450"/>
      <c r="O49" s="120"/>
    </row>
    <row r="50" spans="1:15">
      <c r="A50" s="351"/>
      <c r="B50" s="445"/>
      <c r="C50" s="445"/>
      <c r="D50" s="445"/>
      <c r="E50" s="445"/>
      <c r="F50" s="445"/>
      <c r="G50" s="445"/>
    </row>
    <row r="51" spans="1:15" ht="65.25" customHeight="1">
      <c r="A51" s="445"/>
      <c r="B51" s="445"/>
      <c r="C51" s="445"/>
      <c r="D51" s="445"/>
      <c r="E51" s="445"/>
      <c r="F51" s="445"/>
      <c r="G51" s="445"/>
      <c r="L51" s="371"/>
      <c r="M51" s="446"/>
      <c r="N51" s="446"/>
    </row>
    <row r="54" spans="1:15" ht="34.5" customHeight="1"/>
    <row r="55" spans="1:15" ht="34.5" customHeight="1"/>
    <row r="56" spans="1:15" ht="34.5" customHeight="1"/>
    <row r="57" spans="1:15" ht="34.5" customHeight="1"/>
    <row r="58" spans="1:15" ht="34.5" customHeight="1"/>
    <row r="59" spans="1:15" ht="34.5" customHeight="1"/>
    <row r="60" spans="1:15" ht="34.5" customHeight="1"/>
    <row r="61" spans="1:15" ht="34.5" customHeight="1"/>
    <row r="62" spans="1:15" ht="34.5" customHeight="1"/>
    <row r="63" spans="1:15" ht="34.5" customHeight="1"/>
    <row r="64" spans="1:15" ht="36.75" customHeight="1"/>
    <row r="65" spans="1:15" ht="36" customHeight="1"/>
    <row r="66" spans="1:15" ht="36" customHeight="1"/>
    <row r="67" spans="1:15" ht="36" customHeight="1"/>
    <row r="68" spans="1:15" ht="35.25" customHeight="1"/>
    <row r="69" spans="1:15" ht="35.25" customHeight="1"/>
    <row r="70" spans="1:15" ht="35.25" customHeight="1"/>
    <row r="71" spans="1:15" ht="35.25" customHeight="1"/>
    <row r="72" spans="1:15" ht="35.25" customHeight="1"/>
    <row r="73" spans="1:15" s="2" customFormat="1" ht="2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s="2" customFormat="1" ht="2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s="2" customFormat="1" ht="2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2" customFormat="1" ht="2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2" customFormat="1" ht="2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s="2" customFormat="1" ht="2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s="2" customFormat="1" ht="2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203" ht="94.5" customHeight="1"/>
  </sheetData>
  <autoFilter ref="A18:N18"/>
  <mergeCells count="34">
    <mergeCell ref="I7:N7"/>
    <mergeCell ref="I3:N3"/>
    <mergeCell ref="I4:N4"/>
    <mergeCell ref="I5:N5"/>
    <mergeCell ref="I6:N6"/>
    <mergeCell ref="O45:P45"/>
    <mergeCell ref="M47:N47"/>
    <mergeCell ref="G47:J47"/>
    <mergeCell ref="A45:E45"/>
    <mergeCell ref="I1:N1"/>
    <mergeCell ref="I9:N9"/>
    <mergeCell ref="A20:B20"/>
    <mergeCell ref="A13:N13"/>
    <mergeCell ref="E15:I15"/>
    <mergeCell ref="A15:A17"/>
    <mergeCell ref="D15:D16"/>
    <mergeCell ref="A10:N10"/>
    <mergeCell ref="A43:B43"/>
    <mergeCell ref="J15:N15"/>
    <mergeCell ref="J2:N2"/>
    <mergeCell ref="A46:C46"/>
    <mergeCell ref="A47:C47"/>
    <mergeCell ref="A50:G51"/>
    <mergeCell ref="L51:N51"/>
    <mergeCell ref="B15:B17"/>
    <mergeCell ref="A12:N12"/>
    <mergeCell ref="C15:C16"/>
    <mergeCell ref="A49:D49"/>
    <mergeCell ref="L49:N49"/>
    <mergeCell ref="H46:I46"/>
    <mergeCell ref="M48:N48"/>
    <mergeCell ref="A27:B27"/>
    <mergeCell ref="A11:N11"/>
    <mergeCell ref="A19:B19"/>
  </mergeCells>
  <phoneticPr fontId="4" type="noConversion"/>
  <printOptions horizontalCentered="1"/>
  <pageMargins left="0.78740157480314965" right="0.78740157480314965" top="1.1811023622047245" bottom="0.39370078740157483" header="0.31496062992125984" footer="0.31496062992125984"/>
  <pageSetup paperSize="9" scale="63" fitToHeight="2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13</vt:i4>
      </vt:variant>
    </vt:vector>
  </HeadingPairs>
  <TitlesOfParts>
    <vt:vector size="2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7'!Заголовки_для_печати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Маргарита Александровна</dc:creator>
  <cp:lastModifiedBy>ДелПр2</cp:lastModifiedBy>
  <cp:lastPrinted>2017-02-20T11:46:02Z</cp:lastPrinted>
  <dcterms:created xsi:type="dcterms:W3CDTF">2015-09-15T12:46:00Z</dcterms:created>
  <dcterms:modified xsi:type="dcterms:W3CDTF">2017-02-20T11:46:07Z</dcterms:modified>
</cp:coreProperties>
</file>