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810" windowWidth="12120" windowHeight="7215"/>
  </bookViews>
  <sheets>
    <sheet name="Лист1" sheetId="1" r:id="rId1"/>
  </sheets>
  <definedNames>
    <definedName name="_xlnm.Print_Titles" localSheetId="0">Лист1!$3:$4</definedName>
    <definedName name="_xlnm.Print_Area" localSheetId="0">Лист1!$A$1:$N$284</definedName>
  </definedNames>
  <calcPr calcId="145621" iterate="1" iterateDelta="1E-4"/>
</workbook>
</file>

<file path=xl/calcChain.xml><?xml version="1.0" encoding="utf-8"?>
<calcChain xmlns="http://schemas.openxmlformats.org/spreadsheetml/2006/main">
  <c r="H45" i="1" l="1"/>
  <c r="N139" i="1" l="1"/>
  <c r="K263" i="1"/>
  <c r="N263" i="1"/>
  <c r="M277" i="1" l="1"/>
  <c r="L277" i="1"/>
  <c r="M274" i="1"/>
  <c r="L274" i="1"/>
  <c r="J274" i="1"/>
  <c r="I274" i="1"/>
  <c r="G274" i="1"/>
  <c r="F274" i="1"/>
  <c r="D273" i="1"/>
  <c r="C273" i="1"/>
  <c r="E273" i="1" s="1"/>
  <c r="N273" i="1"/>
  <c r="N274" i="1"/>
  <c r="N92" i="1"/>
  <c r="M267" i="1" l="1"/>
  <c r="L267" i="1"/>
  <c r="N276" i="1" s="1"/>
  <c r="J267" i="1"/>
  <c r="I267" i="1"/>
  <c r="G267" i="1"/>
  <c r="F267" i="1"/>
  <c r="D264" i="1"/>
  <c r="D265" i="1"/>
  <c r="D266" i="1"/>
  <c r="E266" i="1" s="1"/>
  <c r="C264" i="1"/>
  <c r="C265" i="1"/>
  <c r="C266" i="1"/>
  <c r="N264" i="1"/>
  <c r="N265" i="1"/>
  <c r="N266" i="1"/>
  <c r="H260" i="1"/>
  <c r="E264" i="1" l="1"/>
  <c r="E265" i="1"/>
  <c r="J250" i="1"/>
  <c r="I250" i="1"/>
  <c r="G250" i="1"/>
  <c r="F250" i="1"/>
  <c r="N253" i="1"/>
  <c r="N254" i="1"/>
  <c r="M255" i="1"/>
  <c r="L255" i="1"/>
  <c r="J255" i="1"/>
  <c r="I255" i="1"/>
  <c r="G255" i="1"/>
  <c r="F255" i="1"/>
  <c r="D253" i="1"/>
  <c r="D254" i="1"/>
  <c r="C253" i="1"/>
  <c r="C254" i="1"/>
  <c r="M244" i="1"/>
  <c r="L244" i="1"/>
  <c r="J244" i="1"/>
  <c r="I244" i="1"/>
  <c r="G244" i="1"/>
  <c r="F244" i="1"/>
  <c r="N252" i="1"/>
  <c r="D252" i="1"/>
  <c r="C252" i="1"/>
  <c r="M250" i="1"/>
  <c r="L250" i="1"/>
  <c r="N249" i="1"/>
  <c r="D249" i="1"/>
  <c r="C249" i="1"/>
  <c r="C250" i="1" s="1"/>
  <c r="C255" i="1" l="1"/>
  <c r="N255" i="1"/>
  <c r="D255" i="1"/>
  <c r="N250" i="1"/>
  <c r="E249" i="1"/>
  <c r="E252" i="1"/>
  <c r="E255" i="1"/>
  <c r="D250" i="1"/>
  <c r="E250" i="1" s="1"/>
  <c r="C260" i="1" l="1"/>
  <c r="C261" i="1" s="1"/>
  <c r="D260" i="1"/>
  <c r="D261" i="1" s="1"/>
  <c r="K260" i="1"/>
  <c r="F261" i="1"/>
  <c r="F268" i="1" s="1"/>
  <c r="G261" i="1"/>
  <c r="I261" i="1"/>
  <c r="I268" i="1" s="1"/>
  <c r="J261" i="1"/>
  <c r="L261" i="1"/>
  <c r="L268" i="1" s="1"/>
  <c r="M261" i="1"/>
  <c r="M268" i="1" s="1"/>
  <c r="N223" i="1"/>
  <c r="N277" i="1" l="1"/>
  <c r="K261" i="1"/>
  <c r="J268" i="1"/>
  <c r="G268" i="1"/>
  <c r="H261" i="1"/>
  <c r="E260" i="1"/>
  <c r="E261" i="1"/>
  <c r="M213" i="1" l="1"/>
  <c r="L213" i="1"/>
  <c r="J213" i="1"/>
  <c r="I213" i="1"/>
  <c r="G213" i="1"/>
  <c r="F213" i="1"/>
  <c r="M196" i="1" l="1"/>
  <c r="L196" i="1"/>
  <c r="J196" i="1"/>
  <c r="I196" i="1"/>
  <c r="G196" i="1"/>
  <c r="F196" i="1"/>
  <c r="M189" i="1"/>
  <c r="L189" i="1"/>
  <c r="J189" i="1"/>
  <c r="I189" i="1"/>
  <c r="G189" i="1"/>
  <c r="F189" i="1"/>
  <c r="N188" i="1"/>
  <c r="D188" i="1"/>
  <c r="D189" i="1" s="1"/>
  <c r="C188" i="1"/>
  <c r="C189" i="1" s="1"/>
  <c r="N189" i="1" l="1"/>
  <c r="E189" i="1"/>
  <c r="E188" i="1"/>
  <c r="M173" i="1" l="1"/>
  <c r="L173" i="1"/>
  <c r="J173" i="1"/>
  <c r="I173" i="1"/>
  <c r="G173" i="1"/>
  <c r="F173" i="1"/>
  <c r="N165" i="1"/>
  <c r="M166" i="1"/>
  <c r="L166" i="1"/>
  <c r="J166" i="1"/>
  <c r="I166" i="1"/>
  <c r="G166" i="1"/>
  <c r="F166" i="1"/>
  <c r="D165" i="1"/>
  <c r="D166" i="1" s="1"/>
  <c r="C165" i="1"/>
  <c r="E165" i="1" l="1"/>
  <c r="N166" i="1"/>
  <c r="C166" i="1"/>
  <c r="E166" i="1" s="1"/>
  <c r="K146" i="1" l="1"/>
  <c r="M140" i="1"/>
  <c r="L140" i="1"/>
  <c r="J140" i="1"/>
  <c r="I140" i="1"/>
  <c r="G140" i="1"/>
  <c r="F140" i="1"/>
  <c r="D139" i="1"/>
  <c r="C139" i="1"/>
  <c r="C140" i="1" s="1"/>
  <c r="E139" i="1" l="1"/>
  <c r="N140" i="1"/>
  <c r="D140" i="1"/>
  <c r="E140" i="1" s="1"/>
  <c r="J102" i="1" l="1"/>
  <c r="I102" i="1"/>
  <c r="G102" i="1"/>
  <c r="F102" i="1"/>
  <c r="J98" i="1"/>
  <c r="I98" i="1"/>
  <c r="I103" i="1" s="1"/>
  <c r="I104" i="1" s="1"/>
  <c r="G98" i="1"/>
  <c r="G103" i="1" s="1"/>
  <c r="G104" i="1" s="1"/>
  <c r="F98" i="1"/>
  <c r="F103" i="1" s="1"/>
  <c r="F104" i="1" s="1"/>
  <c r="J86" i="1"/>
  <c r="I86" i="1"/>
  <c r="G86" i="1"/>
  <c r="F86" i="1"/>
  <c r="J83" i="1"/>
  <c r="I83" i="1"/>
  <c r="G83" i="1"/>
  <c r="F83" i="1"/>
  <c r="J80" i="1"/>
  <c r="I80" i="1"/>
  <c r="G80" i="1"/>
  <c r="F80" i="1"/>
  <c r="J74" i="1"/>
  <c r="I74" i="1"/>
  <c r="G74" i="1"/>
  <c r="F74" i="1"/>
  <c r="J66" i="1"/>
  <c r="J70" i="1" s="1"/>
  <c r="I66" i="1"/>
  <c r="I70" i="1" s="1"/>
  <c r="G66" i="1"/>
  <c r="G70" i="1" s="1"/>
  <c r="F66" i="1"/>
  <c r="F70" i="1" s="1"/>
  <c r="J60" i="1"/>
  <c r="I60" i="1"/>
  <c r="G60" i="1"/>
  <c r="F60" i="1"/>
  <c r="J57" i="1"/>
  <c r="I57" i="1"/>
  <c r="G57" i="1"/>
  <c r="F57" i="1"/>
  <c r="J54" i="1"/>
  <c r="I54" i="1"/>
  <c r="G54" i="1"/>
  <c r="F54" i="1"/>
  <c r="J51" i="1"/>
  <c r="I51" i="1"/>
  <c r="G51" i="1"/>
  <c r="F51" i="1"/>
  <c r="J48" i="1"/>
  <c r="I48" i="1"/>
  <c r="G48" i="1"/>
  <c r="F48" i="1"/>
  <c r="M45" i="1"/>
  <c r="L45" i="1"/>
  <c r="G45" i="1"/>
  <c r="F45" i="1"/>
  <c r="F61" i="1" s="1"/>
  <c r="J37" i="1"/>
  <c r="I37" i="1"/>
  <c r="G37" i="1"/>
  <c r="F37" i="1"/>
  <c r="J34" i="1"/>
  <c r="I34" i="1"/>
  <c r="G34" i="1"/>
  <c r="F34" i="1"/>
  <c r="G31" i="1"/>
  <c r="F31" i="1"/>
  <c r="J28" i="1"/>
  <c r="I28" i="1"/>
  <c r="G28" i="1"/>
  <c r="F28" i="1"/>
  <c r="G25" i="1"/>
  <c r="F25" i="1"/>
  <c r="G18" i="1"/>
  <c r="F18" i="1"/>
  <c r="J13" i="1"/>
  <c r="I13" i="1"/>
  <c r="G13" i="1"/>
  <c r="F13" i="1"/>
  <c r="M10" i="1"/>
  <c r="L10" i="1"/>
  <c r="J112" i="1"/>
  <c r="I112" i="1"/>
  <c r="G112" i="1"/>
  <c r="F112" i="1"/>
  <c r="J109" i="1"/>
  <c r="J116" i="1" s="1"/>
  <c r="I109" i="1"/>
  <c r="I116" i="1" s="1"/>
  <c r="G109" i="1"/>
  <c r="G116" i="1" s="1"/>
  <c r="F109" i="1"/>
  <c r="F116" i="1" s="1"/>
  <c r="J134" i="1"/>
  <c r="I134" i="1"/>
  <c r="G134" i="1"/>
  <c r="F134" i="1"/>
  <c r="J128" i="1"/>
  <c r="I128" i="1"/>
  <c r="G128" i="1"/>
  <c r="F128" i="1"/>
  <c r="J125" i="1"/>
  <c r="J135" i="1" s="1"/>
  <c r="I125" i="1"/>
  <c r="G125" i="1"/>
  <c r="G135" i="1" s="1"/>
  <c r="F125" i="1"/>
  <c r="F135" i="1" s="1"/>
  <c r="I135" i="1"/>
  <c r="M125" i="1"/>
  <c r="L125" i="1"/>
  <c r="N120" i="1"/>
  <c r="D120" i="1"/>
  <c r="C120" i="1"/>
  <c r="G61" i="1" l="1"/>
  <c r="J103" i="1"/>
  <c r="J104" i="1" s="1"/>
  <c r="E120" i="1"/>
  <c r="M109" i="1" l="1"/>
  <c r="L109" i="1"/>
  <c r="N100" i="1"/>
  <c r="N85" i="1" l="1"/>
  <c r="D65" i="1"/>
  <c r="D66" i="1" s="1"/>
  <c r="C65" i="1"/>
  <c r="C66" i="1" s="1"/>
  <c r="C70" i="1" s="1"/>
  <c r="N65" i="1"/>
  <c r="M66" i="1"/>
  <c r="M70" i="1" s="1"/>
  <c r="L66" i="1"/>
  <c r="N66" i="1" l="1"/>
  <c r="E66" i="1"/>
  <c r="L70" i="1"/>
  <c r="D70" i="1"/>
  <c r="E65" i="1"/>
  <c r="E70" i="1" l="1"/>
  <c r="N70" i="1"/>
  <c r="K43" i="1"/>
  <c r="M54" i="1"/>
  <c r="L54" i="1"/>
  <c r="M57" i="1"/>
  <c r="L57" i="1"/>
  <c r="M25" i="1" l="1"/>
  <c r="L25" i="1"/>
  <c r="M18" i="1"/>
  <c r="L18" i="1"/>
  <c r="J18" i="1"/>
  <c r="I18" i="1"/>
  <c r="N12" i="1"/>
  <c r="M13" i="1"/>
  <c r="L13" i="1"/>
  <c r="J10" i="1"/>
  <c r="J14" i="1" s="1"/>
  <c r="I10" i="1"/>
  <c r="I14" i="1" s="1"/>
  <c r="G10" i="1"/>
  <c r="F10" i="1"/>
  <c r="F14" i="1" s="1"/>
  <c r="M14" i="1"/>
  <c r="L14" i="1"/>
  <c r="G14" i="1"/>
  <c r="K9" i="1"/>
  <c r="H9" i="1"/>
  <c r="H10" i="1" l="1"/>
  <c r="N13" i="1"/>
  <c r="N14" i="1"/>
  <c r="K14" i="1"/>
  <c r="K10" i="1"/>
  <c r="H14" i="1"/>
  <c r="D12" i="1"/>
  <c r="D13" i="1" s="1"/>
  <c r="C12" i="1"/>
  <c r="C13" i="1" s="1"/>
  <c r="D9" i="1"/>
  <c r="D10" i="1" s="1"/>
  <c r="C9" i="1"/>
  <c r="C10" i="1" s="1"/>
  <c r="C14" i="1" s="1"/>
  <c r="D14" i="1" l="1"/>
  <c r="E14" i="1" s="1"/>
  <c r="E13" i="1"/>
  <c r="E10" i="1"/>
  <c r="E12" i="1"/>
  <c r="E9" i="1"/>
  <c r="M60" i="1" l="1"/>
  <c r="D59" i="1"/>
  <c r="D60" i="1" s="1"/>
  <c r="C59" i="1"/>
  <c r="C60" i="1" s="1"/>
  <c r="L60" i="1"/>
  <c r="N59" i="1"/>
  <c r="N60" i="1" l="1"/>
  <c r="E59" i="1"/>
  <c r="E60" i="1"/>
  <c r="N246" i="1"/>
  <c r="M247" i="1"/>
  <c r="L247" i="1"/>
  <c r="D246" i="1"/>
  <c r="D247" i="1" s="1"/>
  <c r="C246" i="1"/>
  <c r="C247" i="1" s="1"/>
  <c r="E247" i="1" l="1"/>
  <c r="N247" i="1"/>
  <c r="E246" i="1"/>
  <c r="I25" i="1" l="1"/>
  <c r="D53" i="1" l="1"/>
  <c r="D54" i="1" s="1"/>
  <c r="C53" i="1"/>
  <c r="C54" i="1" s="1"/>
  <c r="H149" i="1" l="1"/>
  <c r="K149" i="1"/>
  <c r="K238" i="1" l="1"/>
  <c r="K172" i="1" l="1"/>
  <c r="N243" i="1" l="1"/>
  <c r="N241" i="1"/>
  <c r="N242" i="1"/>
  <c r="K76" i="1" l="1"/>
  <c r="M22" i="1" l="1"/>
  <c r="L22" i="1"/>
  <c r="J22" i="1"/>
  <c r="I22" i="1"/>
  <c r="G22" i="1"/>
  <c r="F22" i="1"/>
  <c r="F38" i="1" s="1"/>
  <c r="F39" i="1" s="1"/>
  <c r="D20" i="1"/>
  <c r="C20" i="1"/>
  <c r="N20" i="1"/>
  <c r="G38" i="1" l="1"/>
  <c r="H22" i="1"/>
  <c r="E20" i="1"/>
  <c r="H38" i="1" l="1"/>
  <c r="G39" i="1"/>
  <c r="C243" i="1"/>
  <c r="D243" i="1"/>
  <c r="C241" i="1"/>
  <c r="D241" i="1"/>
  <c r="D242" i="1"/>
  <c r="C242" i="1"/>
  <c r="J239" i="1"/>
  <c r="I239" i="1"/>
  <c r="G239" i="1"/>
  <c r="F239" i="1"/>
  <c r="D238" i="1"/>
  <c r="C238" i="1"/>
  <c r="C239" i="1" s="1"/>
  <c r="M236" i="1"/>
  <c r="L236" i="1"/>
  <c r="J236" i="1"/>
  <c r="I236" i="1"/>
  <c r="G236" i="1"/>
  <c r="F236" i="1"/>
  <c r="N235" i="1"/>
  <c r="D235" i="1"/>
  <c r="C235" i="1"/>
  <c r="C236" i="1" s="1"/>
  <c r="M233" i="1"/>
  <c r="L233" i="1"/>
  <c r="J233" i="1"/>
  <c r="I233" i="1"/>
  <c r="G233" i="1"/>
  <c r="F233" i="1"/>
  <c r="N232" i="1"/>
  <c r="D232" i="1"/>
  <c r="D233" i="1" s="1"/>
  <c r="C232" i="1"/>
  <c r="C233" i="1" s="1"/>
  <c r="F256" i="1" l="1"/>
  <c r="I256" i="1"/>
  <c r="L256" i="1"/>
  <c r="G256" i="1"/>
  <c r="J256" i="1"/>
  <c r="M256" i="1"/>
  <c r="D244" i="1"/>
  <c r="C244" i="1"/>
  <c r="C256" i="1" s="1"/>
  <c r="D239" i="1"/>
  <c r="E239" i="1" s="1"/>
  <c r="E238" i="1"/>
  <c r="K239" i="1"/>
  <c r="E235" i="1"/>
  <c r="N236" i="1"/>
  <c r="N244" i="1"/>
  <c r="E242" i="1"/>
  <c r="E243" i="1"/>
  <c r="N233" i="1"/>
  <c r="E241" i="1"/>
  <c r="D236" i="1"/>
  <c r="D256" i="1" s="1"/>
  <c r="E233" i="1"/>
  <c r="E232" i="1"/>
  <c r="E236" i="1" l="1"/>
  <c r="E256" i="1"/>
  <c r="N256" i="1"/>
  <c r="E244" i="1"/>
  <c r="F150" i="1"/>
  <c r="F182" i="1" l="1"/>
  <c r="G182" i="1"/>
  <c r="I182" i="1"/>
  <c r="J182" i="1"/>
  <c r="K182" i="1"/>
  <c r="L182" i="1"/>
  <c r="M182" i="1"/>
  <c r="F179" i="1"/>
  <c r="G179" i="1"/>
  <c r="I179" i="1"/>
  <c r="J179" i="1"/>
  <c r="L179" i="1"/>
  <c r="M179" i="1"/>
  <c r="D181" i="1"/>
  <c r="C181" i="1"/>
  <c r="C182" i="1" s="1"/>
  <c r="D182" i="1" l="1"/>
  <c r="N179" i="1"/>
  <c r="C272" i="1"/>
  <c r="C274" i="1" s="1"/>
  <c r="D272" i="1"/>
  <c r="D274" i="1" s="1"/>
  <c r="C276" i="1"/>
  <c r="C277" i="1" s="1"/>
  <c r="D276" i="1"/>
  <c r="D277" i="1" s="1"/>
  <c r="F277" i="1"/>
  <c r="F281" i="1" s="1"/>
  <c r="G277" i="1"/>
  <c r="I277" i="1"/>
  <c r="I281" i="1" s="1"/>
  <c r="J277" i="1"/>
  <c r="C279" i="1"/>
  <c r="C280" i="1" s="1"/>
  <c r="D279" i="1"/>
  <c r="K279" i="1"/>
  <c r="F280" i="1"/>
  <c r="G280" i="1"/>
  <c r="I280" i="1"/>
  <c r="J280" i="1"/>
  <c r="J281" i="1" s="1"/>
  <c r="L280" i="1"/>
  <c r="L281" i="1" s="1"/>
  <c r="M280" i="1"/>
  <c r="M281" i="1" s="1"/>
  <c r="M147" i="1"/>
  <c r="L147" i="1"/>
  <c r="J147" i="1"/>
  <c r="I147" i="1"/>
  <c r="G147" i="1"/>
  <c r="F147" i="1"/>
  <c r="C281" i="1" l="1"/>
  <c r="G281" i="1"/>
  <c r="K147" i="1"/>
  <c r="E272" i="1"/>
  <c r="E279" i="1"/>
  <c r="E274" i="1"/>
  <c r="D280" i="1"/>
  <c r="D281" i="1" s="1"/>
  <c r="E276" i="1"/>
  <c r="E277" i="1"/>
  <c r="K280" i="1"/>
  <c r="K173" i="1"/>
  <c r="N173" i="1"/>
  <c r="N147" i="1"/>
  <c r="N281" i="1" l="1"/>
  <c r="K281" i="1"/>
  <c r="E280" i="1"/>
  <c r="E281" i="1"/>
  <c r="M37" i="1"/>
  <c r="L37" i="1"/>
  <c r="N36" i="1"/>
  <c r="D36" i="1"/>
  <c r="D37" i="1" s="1"/>
  <c r="C36" i="1"/>
  <c r="C37" i="1" s="1"/>
  <c r="N37" i="1" l="1"/>
  <c r="E37" i="1"/>
  <c r="E36" i="1"/>
  <c r="N272" i="1"/>
  <c r="N124" i="1"/>
  <c r="I150" i="1" l="1"/>
  <c r="K30" i="1" l="1"/>
  <c r="M86" i="1" l="1"/>
  <c r="L86" i="1"/>
  <c r="D85" i="1"/>
  <c r="C85" i="1"/>
  <c r="C86" i="1" s="1"/>
  <c r="H21" i="1"/>
  <c r="N86" i="1" l="1"/>
  <c r="D86" i="1"/>
  <c r="E86" i="1" s="1"/>
  <c r="E85" i="1"/>
  <c r="M83" i="1"/>
  <c r="L83" i="1"/>
  <c r="N82" i="1"/>
  <c r="D82" i="1"/>
  <c r="D83" i="1" s="1"/>
  <c r="C82" i="1"/>
  <c r="N83" i="1" l="1"/>
  <c r="E82" i="1"/>
  <c r="C83" i="1"/>
  <c r="E83" i="1" s="1"/>
  <c r="H76" i="1"/>
  <c r="N56" i="1" l="1"/>
  <c r="D263" i="1"/>
  <c r="D267" i="1" s="1"/>
  <c r="D268" i="1" s="1"/>
  <c r="C263" i="1"/>
  <c r="C267" i="1" s="1"/>
  <c r="C268" i="1" s="1"/>
  <c r="C172" i="1"/>
  <c r="C173" i="1" s="1"/>
  <c r="D79" i="1"/>
  <c r="D80" i="1" s="1"/>
  <c r="C79" i="1"/>
  <c r="C80" i="1" s="1"/>
  <c r="N79" i="1"/>
  <c r="M80" i="1"/>
  <c r="L80" i="1"/>
  <c r="L150" i="1"/>
  <c r="E267" i="1" l="1"/>
  <c r="E263" i="1"/>
  <c r="N267" i="1"/>
  <c r="N80" i="1"/>
  <c r="E79" i="1"/>
  <c r="E80" i="1"/>
  <c r="J218" i="1" l="1"/>
  <c r="M115" i="1"/>
  <c r="D115" i="1" s="1"/>
  <c r="L115" i="1"/>
  <c r="C115" i="1" s="1"/>
  <c r="J150" i="1"/>
  <c r="K150" i="1" s="1"/>
  <c r="K24" i="1"/>
  <c r="N101" i="1" l="1"/>
  <c r="D101" i="1"/>
  <c r="C101" i="1"/>
  <c r="M102" i="1"/>
  <c r="L102" i="1"/>
  <c r="D47" i="1"/>
  <c r="D48" i="1" s="1"/>
  <c r="C47" i="1"/>
  <c r="C48" i="1" s="1"/>
  <c r="M48" i="1"/>
  <c r="L48" i="1"/>
  <c r="N47" i="1"/>
  <c r="M159" i="1"/>
  <c r="L159" i="1"/>
  <c r="D92" i="1"/>
  <c r="D33" i="1"/>
  <c r="C33" i="1"/>
  <c r="N102" i="1" l="1"/>
  <c r="N103" i="1" s="1"/>
  <c r="E101" i="1"/>
  <c r="E47" i="1"/>
  <c r="N48" i="1"/>
  <c r="E48" i="1"/>
  <c r="D169" i="1"/>
  <c r="D158" i="1"/>
  <c r="C158" i="1"/>
  <c r="M218" i="1" l="1"/>
  <c r="L218" i="1"/>
  <c r="M176" i="1"/>
  <c r="L176" i="1"/>
  <c r="M144" i="1"/>
  <c r="L144" i="1"/>
  <c r="M98" i="1"/>
  <c r="M103" i="1" s="1"/>
  <c r="M104" i="1" s="1"/>
  <c r="L98" i="1"/>
  <c r="L103" i="1" s="1"/>
  <c r="L104" i="1" s="1"/>
  <c r="M74" i="1"/>
  <c r="L74" i="1"/>
  <c r="M227" i="1" l="1"/>
  <c r="L227" i="1"/>
  <c r="M224" i="1"/>
  <c r="L224" i="1"/>
  <c r="M221" i="1"/>
  <c r="M228" i="1" s="1"/>
  <c r="L221" i="1"/>
  <c r="L228" i="1" s="1"/>
  <c r="M207" i="1"/>
  <c r="L207" i="1"/>
  <c r="M204" i="1"/>
  <c r="M208" i="1" s="1"/>
  <c r="L204" i="1"/>
  <c r="L208" i="1" s="1"/>
  <c r="M193" i="1"/>
  <c r="M197" i="1" s="1"/>
  <c r="L193" i="1"/>
  <c r="D192" i="1"/>
  <c r="C192" i="1"/>
  <c r="C44" i="1"/>
  <c r="D172" i="1"/>
  <c r="D173" i="1" s="1"/>
  <c r="C169" i="1"/>
  <c r="E169" i="1" s="1"/>
  <c r="M170" i="1"/>
  <c r="M183" i="1" s="1"/>
  <c r="L170" i="1"/>
  <c r="L183" i="1" s="1"/>
  <c r="L184" i="1" s="1"/>
  <c r="D155" i="1"/>
  <c r="C155" i="1"/>
  <c r="M156" i="1"/>
  <c r="L156" i="1"/>
  <c r="M153" i="1"/>
  <c r="M150" i="1"/>
  <c r="D146" i="1"/>
  <c r="D147" i="1" s="1"/>
  <c r="C146" i="1"/>
  <c r="C147" i="1" s="1"/>
  <c r="L134" i="1"/>
  <c r="M134" i="1"/>
  <c r="D127" i="1"/>
  <c r="C127" i="1"/>
  <c r="L128" i="1"/>
  <c r="M128" i="1"/>
  <c r="N224" i="1" l="1"/>
  <c r="M198" i="1"/>
  <c r="L197" i="1"/>
  <c r="L198" i="1" s="1"/>
  <c r="M160" i="1"/>
  <c r="M161" i="1" s="1"/>
  <c r="N183" i="1"/>
  <c r="M184" i="1"/>
  <c r="L135" i="1"/>
  <c r="M135" i="1"/>
  <c r="E147" i="1"/>
  <c r="C122" i="1"/>
  <c r="C124" i="1"/>
  <c r="C121" i="1"/>
  <c r="D114" i="1"/>
  <c r="C114" i="1"/>
  <c r="D111" i="1"/>
  <c r="C111" i="1"/>
  <c r="M112" i="1"/>
  <c r="L112" i="1"/>
  <c r="D108" i="1"/>
  <c r="D109" i="1" s="1"/>
  <c r="C108" i="1"/>
  <c r="C109" i="1" s="1"/>
  <c r="D100" i="1"/>
  <c r="C100" i="1"/>
  <c r="C102" i="1" s="1"/>
  <c r="D97" i="1"/>
  <c r="D98" i="1" s="1"/>
  <c r="C97" i="1"/>
  <c r="C98" i="1" s="1"/>
  <c r="D76" i="1"/>
  <c r="D77" i="1" s="1"/>
  <c r="C76" i="1"/>
  <c r="C77" i="1" s="1"/>
  <c r="M77" i="1"/>
  <c r="M87" i="1" s="1"/>
  <c r="L77" i="1"/>
  <c r="L87" i="1" s="1"/>
  <c r="L88" i="1" s="1"/>
  <c r="C56" i="1"/>
  <c r="C57" i="1" s="1"/>
  <c r="M51" i="1"/>
  <c r="M61" i="1" s="1"/>
  <c r="L51" i="1"/>
  <c r="L61" i="1" s="1"/>
  <c r="C43" i="1"/>
  <c r="M34" i="1"/>
  <c r="L34" i="1"/>
  <c r="D30" i="1"/>
  <c r="D31" i="1" s="1"/>
  <c r="C30" i="1"/>
  <c r="C31" i="1" s="1"/>
  <c r="M31" i="1"/>
  <c r="L31" i="1"/>
  <c r="D27" i="1"/>
  <c r="D28" i="1" s="1"/>
  <c r="C27" i="1"/>
  <c r="C28" i="1" s="1"/>
  <c r="M28" i="1"/>
  <c r="L28" i="1"/>
  <c r="L38" i="1" s="1"/>
  <c r="L39" i="1" s="1"/>
  <c r="D24" i="1"/>
  <c r="D25" i="1" s="1"/>
  <c r="C17" i="1"/>
  <c r="C18" i="1" s="1"/>
  <c r="D17" i="1"/>
  <c r="D18" i="1" s="1"/>
  <c r="C21" i="1"/>
  <c r="C22" i="1" s="1"/>
  <c r="N268" i="1" l="1"/>
  <c r="N197" i="1"/>
  <c r="C103" i="1"/>
  <c r="C104" i="1" s="1"/>
  <c r="M38" i="1"/>
  <c r="M39" i="1" s="1"/>
  <c r="M88" i="1"/>
  <c r="N87" i="1"/>
  <c r="D102" i="1"/>
  <c r="E102" i="1" s="1"/>
  <c r="D21" i="1"/>
  <c r="D22" i="1" s="1"/>
  <c r="N38" i="1" l="1"/>
  <c r="D103" i="1"/>
  <c r="N39" i="1"/>
  <c r="F153" i="1"/>
  <c r="G153" i="1"/>
  <c r="I153" i="1"/>
  <c r="J153" i="1"/>
  <c r="D93" i="1"/>
  <c r="I93" i="1"/>
  <c r="J93" i="1"/>
  <c r="M93" i="1"/>
  <c r="L116" i="1"/>
  <c r="M116" i="1"/>
  <c r="M282" i="1" s="1"/>
  <c r="N127" i="1"/>
  <c r="E76" i="1"/>
  <c r="I176" i="1"/>
  <c r="J45" i="1"/>
  <c r="J61" i="1" s="1"/>
  <c r="I45" i="1"/>
  <c r="I61" i="1" s="1"/>
  <c r="C45" i="1"/>
  <c r="E103" i="1" l="1"/>
  <c r="D104" i="1"/>
  <c r="N111" i="1"/>
  <c r="N97" i="1"/>
  <c r="N169" i="1"/>
  <c r="N114" i="1"/>
  <c r="N108" i="1"/>
  <c r="N192" i="1"/>
  <c r="N76" i="1"/>
  <c r="N33" i="1"/>
  <c r="N30" i="1"/>
  <c r="N27" i="1"/>
  <c r="N21" i="1"/>
  <c r="N17" i="1"/>
  <c r="J204" i="1"/>
  <c r="I204" i="1"/>
  <c r="G204" i="1"/>
  <c r="F204" i="1"/>
  <c r="K220" i="1"/>
  <c r="K217" i="1"/>
  <c r="K44" i="1"/>
  <c r="K21" i="1"/>
  <c r="K22" i="1" s="1"/>
  <c r="K17" i="1"/>
  <c r="E192" i="1"/>
  <c r="E127" i="1"/>
  <c r="E114" i="1"/>
  <c r="E111" i="1"/>
  <c r="E108" i="1"/>
  <c r="E97" i="1"/>
  <c r="E33" i="1"/>
  <c r="E30" i="1"/>
  <c r="E27" i="1"/>
  <c r="E21" i="1"/>
  <c r="E22" i="1" s="1"/>
  <c r="E17" i="1"/>
  <c r="J227" i="1"/>
  <c r="I227" i="1"/>
  <c r="G227" i="1"/>
  <c r="F227" i="1"/>
  <c r="J224" i="1"/>
  <c r="I224" i="1"/>
  <c r="G224" i="1"/>
  <c r="F224" i="1"/>
  <c r="J221" i="1"/>
  <c r="J228" i="1" s="1"/>
  <c r="I221" i="1"/>
  <c r="G221" i="1"/>
  <c r="F221" i="1"/>
  <c r="I218" i="1"/>
  <c r="G218" i="1"/>
  <c r="F218" i="1"/>
  <c r="J207" i="1"/>
  <c r="I207" i="1"/>
  <c r="G207" i="1"/>
  <c r="F207" i="1"/>
  <c r="J193" i="1"/>
  <c r="J197" i="1" s="1"/>
  <c r="J198" i="1" s="1"/>
  <c r="I193" i="1"/>
  <c r="I197" i="1" s="1"/>
  <c r="I198" i="1" s="1"/>
  <c r="G193" i="1"/>
  <c r="G197" i="1" s="1"/>
  <c r="G198" i="1" s="1"/>
  <c r="F193" i="1"/>
  <c r="F197" i="1" s="1"/>
  <c r="F198" i="1" s="1"/>
  <c r="D193" i="1"/>
  <c r="C193" i="1"/>
  <c r="J176" i="1"/>
  <c r="G176" i="1"/>
  <c r="F176" i="1"/>
  <c r="J170" i="1"/>
  <c r="I170" i="1"/>
  <c r="I183" i="1" s="1"/>
  <c r="I184" i="1" s="1"/>
  <c r="G170" i="1"/>
  <c r="G183" i="1" s="1"/>
  <c r="G184" i="1" s="1"/>
  <c r="F170" i="1"/>
  <c r="F183" i="1" s="1"/>
  <c r="F184" i="1" s="1"/>
  <c r="D170" i="1"/>
  <c r="C170" i="1"/>
  <c r="J159" i="1"/>
  <c r="I159" i="1"/>
  <c r="G159" i="1"/>
  <c r="F159" i="1"/>
  <c r="J156" i="1"/>
  <c r="I156" i="1"/>
  <c r="G156" i="1"/>
  <c r="F156" i="1"/>
  <c r="G150" i="1"/>
  <c r="H150" i="1" s="1"/>
  <c r="J144" i="1"/>
  <c r="I144" i="1"/>
  <c r="G144" i="1"/>
  <c r="F144" i="1"/>
  <c r="D128" i="1"/>
  <c r="C128" i="1"/>
  <c r="D112" i="1"/>
  <c r="C112" i="1"/>
  <c r="J77" i="1"/>
  <c r="J87" i="1" s="1"/>
  <c r="I77" i="1"/>
  <c r="I87" i="1" s="1"/>
  <c r="I88" i="1" s="1"/>
  <c r="G77" i="1"/>
  <c r="G87" i="1" s="1"/>
  <c r="F77" i="1"/>
  <c r="F87" i="1" s="1"/>
  <c r="F88" i="1" s="1"/>
  <c r="D34" i="1"/>
  <c r="C34" i="1"/>
  <c r="J31" i="1"/>
  <c r="I31" i="1"/>
  <c r="I38" i="1" s="1"/>
  <c r="J25" i="1"/>
  <c r="J38" i="1" s="1"/>
  <c r="G228" i="1" l="1"/>
  <c r="F228" i="1"/>
  <c r="I228" i="1"/>
  <c r="F208" i="1"/>
  <c r="I208" i="1"/>
  <c r="G208" i="1"/>
  <c r="J208" i="1"/>
  <c r="J183" i="1"/>
  <c r="J184" i="1" s="1"/>
  <c r="K184" i="1" s="1"/>
  <c r="G160" i="1"/>
  <c r="J160" i="1"/>
  <c r="J161" i="1" s="1"/>
  <c r="G161" i="1"/>
  <c r="F160" i="1"/>
  <c r="F161" i="1" s="1"/>
  <c r="F282" i="1" s="1"/>
  <c r="I160" i="1"/>
  <c r="I161" i="1" s="1"/>
  <c r="K87" i="1"/>
  <c r="J88" i="1"/>
  <c r="H87" i="1"/>
  <c r="G88" i="1"/>
  <c r="K38" i="1"/>
  <c r="D38" i="1"/>
  <c r="J39" i="1"/>
  <c r="I39" i="1"/>
  <c r="C38" i="1"/>
  <c r="K268" i="1"/>
  <c r="K77" i="1"/>
  <c r="C159" i="1"/>
  <c r="D159" i="1"/>
  <c r="H77" i="1"/>
  <c r="N112" i="1"/>
  <c r="N115" i="1"/>
  <c r="K31" i="1"/>
  <c r="N170" i="1"/>
  <c r="N193" i="1"/>
  <c r="N28" i="1"/>
  <c r="N98" i="1"/>
  <c r="N128" i="1"/>
  <c r="D116" i="1"/>
  <c r="N109" i="1"/>
  <c r="N77" i="1"/>
  <c r="E77" i="1"/>
  <c r="N34" i="1"/>
  <c r="N31" i="1"/>
  <c r="K25" i="1"/>
  <c r="E31" i="1"/>
  <c r="E34" i="1"/>
  <c r="E112" i="1"/>
  <c r="E170" i="1"/>
  <c r="E193" i="1"/>
  <c r="K221" i="1"/>
  <c r="K218" i="1"/>
  <c r="E128" i="1"/>
  <c r="E115" i="1"/>
  <c r="E109" i="1"/>
  <c r="C116" i="1"/>
  <c r="E98" i="1"/>
  <c r="K45" i="1"/>
  <c r="E28" i="1"/>
  <c r="K18" i="1"/>
  <c r="D39" i="1" l="1"/>
  <c r="J282" i="1"/>
  <c r="C39" i="1"/>
  <c r="I282" i="1"/>
  <c r="G282" i="1"/>
  <c r="K228" i="1"/>
  <c r="K183" i="1"/>
  <c r="H160" i="1"/>
  <c r="K160" i="1"/>
  <c r="E38" i="1"/>
  <c r="H161" i="1"/>
  <c r="H88" i="1"/>
  <c r="K39" i="1"/>
  <c r="H39" i="1"/>
  <c r="K161" i="1"/>
  <c r="K61" i="1"/>
  <c r="K88" i="1"/>
  <c r="E116" i="1"/>
  <c r="N22" i="1"/>
  <c r="K282" i="1" l="1"/>
  <c r="H282" i="1"/>
  <c r="N116" i="1"/>
  <c r="N18" i="1"/>
  <c r="E18" i="1"/>
  <c r="N24" i="1"/>
  <c r="C24" i="1"/>
  <c r="C25" i="1" s="1"/>
  <c r="E24" i="1" l="1"/>
  <c r="E39" i="1" l="1"/>
  <c r="E25" i="1"/>
  <c r="N25" i="1" l="1"/>
  <c r="D43" i="1" l="1"/>
  <c r="E43" i="1" s="1"/>
  <c r="C50" i="1" l="1"/>
  <c r="C51" i="1" s="1"/>
  <c r="C61" i="1" s="1"/>
  <c r="N50" i="1" l="1"/>
  <c r="D50" i="1"/>
  <c r="E50" i="1" s="1"/>
  <c r="D51" i="1" l="1"/>
  <c r="E51" i="1" s="1"/>
  <c r="N51" i="1"/>
  <c r="D56" i="1"/>
  <c r="D57" i="1" s="1"/>
  <c r="E56" i="1" l="1"/>
  <c r="N57" i="1"/>
  <c r="E57" i="1" l="1"/>
  <c r="C73" i="1"/>
  <c r="C74" i="1" s="1"/>
  <c r="C87" i="1" s="1"/>
  <c r="C88" i="1" s="1"/>
  <c r="N73" i="1" l="1"/>
  <c r="D73" i="1"/>
  <c r="D74" i="1" s="1"/>
  <c r="D87" i="1" s="1"/>
  <c r="E87" i="1" l="1"/>
  <c r="D88" i="1"/>
  <c r="E73" i="1"/>
  <c r="N74" i="1"/>
  <c r="E74" i="1" l="1"/>
  <c r="N88" i="1"/>
  <c r="C92" i="1" l="1"/>
  <c r="E92" i="1" s="1"/>
  <c r="L93" i="1"/>
  <c r="N93" i="1" s="1"/>
  <c r="C93" i="1" l="1"/>
  <c r="E93" i="1" s="1"/>
  <c r="E104" i="1" l="1"/>
  <c r="N104" i="1"/>
  <c r="N121" i="1"/>
  <c r="D121" i="1"/>
  <c r="N122" i="1"/>
  <c r="D122" i="1"/>
  <c r="D124" i="1"/>
  <c r="E124" i="1" s="1"/>
  <c r="N125" i="1"/>
  <c r="E121" i="1" l="1"/>
  <c r="E122" i="1"/>
  <c r="C130" i="1" l="1"/>
  <c r="N130" i="1"/>
  <c r="D130" i="1"/>
  <c r="C131" i="1"/>
  <c r="N131" i="1"/>
  <c r="D131" i="1"/>
  <c r="C132" i="1"/>
  <c r="N132" i="1"/>
  <c r="D132" i="1"/>
  <c r="C133" i="1"/>
  <c r="E130" i="1" l="1"/>
  <c r="E132" i="1"/>
  <c r="E131" i="1"/>
  <c r="C134" i="1"/>
  <c r="N133" i="1"/>
  <c r="D133" i="1"/>
  <c r="E133" i="1" l="1"/>
  <c r="D134" i="1"/>
  <c r="N134" i="1" l="1"/>
  <c r="E134" i="1"/>
  <c r="N135" i="1" l="1"/>
  <c r="E158" i="1"/>
  <c r="N158" i="1"/>
  <c r="N159" i="1"/>
  <c r="E159" i="1"/>
  <c r="E146" i="1" l="1"/>
  <c r="N146" i="1"/>
  <c r="C143" i="1" l="1"/>
  <c r="C144" i="1" l="1"/>
  <c r="N143" i="1"/>
  <c r="D143" i="1"/>
  <c r="E143" i="1" l="1"/>
  <c r="D144" i="1"/>
  <c r="E144" i="1" l="1"/>
  <c r="N144" i="1"/>
  <c r="C149" i="1"/>
  <c r="C150" i="1" l="1"/>
  <c r="N149" i="1"/>
  <c r="D149" i="1"/>
  <c r="E149" i="1" l="1"/>
  <c r="D150" i="1"/>
  <c r="E150" i="1" l="1"/>
  <c r="N150" i="1"/>
  <c r="D152" i="1"/>
  <c r="D153" i="1" l="1"/>
  <c r="N152" i="1"/>
  <c r="L153" i="1"/>
  <c r="C152" i="1"/>
  <c r="C156" i="1"/>
  <c r="L160" i="1" l="1"/>
  <c r="E152" i="1"/>
  <c r="N153" i="1"/>
  <c r="C153" i="1"/>
  <c r="C160" i="1" s="1"/>
  <c r="C161" i="1" s="1"/>
  <c r="L161" i="1" l="1"/>
  <c r="L282" i="1" s="1"/>
  <c r="N160" i="1"/>
  <c r="E153" i="1"/>
  <c r="N155" i="1"/>
  <c r="E155" i="1"/>
  <c r="D156" i="1"/>
  <c r="D160" i="1" s="1"/>
  <c r="D161" i="1" l="1"/>
  <c r="E160" i="1"/>
  <c r="E156" i="1"/>
  <c r="N156" i="1"/>
  <c r="E161" i="1" l="1"/>
  <c r="N161" i="1"/>
  <c r="D44" i="1"/>
  <c r="E44" i="1" l="1"/>
  <c r="D45" i="1"/>
  <c r="D61" i="1" s="1"/>
  <c r="N282" i="1" l="1"/>
  <c r="E45" i="1"/>
  <c r="E61" i="1"/>
  <c r="N61" i="1"/>
  <c r="N172" i="1"/>
  <c r="E172" i="1"/>
  <c r="E173" i="1" l="1"/>
  <c r="C175" i="1"/>
  <c r="C176" i="1" l="1"/>
  <c r="N175" i="1"/>
  <c r="D175" i="1"/>
  <c r="E175" i="1" l="1"/>
  <c r="D176" i="1"/>
  <c r="C178" i="1"/>
  <c r="C179" i="1" s="1"/>
  <c r="C183" i="1" s="1"/>
  <c r="C184" i="1" s="1"/>
  <c r="N176" i="1" l="1"/>
  <c r="E176" i="1"/>
  <c r="N178" i="1"/>
  <c r="D178" i="1"/>
  <c r="D179" i="1" s="1"/>
  <c r="D183" i="1" l="1"/>
  <c r="D184" i="1" s="1"/>
  <c r="E184" i="1" s="1"/>
  <c r="E178" i="1"/>
  <c r="E179" i="1" s="1"/>
  <c r="N184" i="1" l="1"/>
  <c r="C195" i="1"/>
  <c r="C196" i="1" s="1"/>
  <c r="C197" i="1" s="1"/>
  <c r="C198" i="1" s="1"/>
  <c r="N195" i="1"/>
  <c r="D195" i="1"/>
  <c r="D196" i="1" s="1"/>
  <c r="D197" i="1" s="1"/>
  <c r="N196" i="1"/>
  <c r="E197" i="1" l="1"/>
  <c r="D198" i="1"/>
  <c r="E195" i="1"/>
  <c r="E196" i="1" l="1"/>
  <c r="E198" i="1" l="1"/>
  <c r="N198" i="1"/>
  <c r="C202" i="1"/>
  <c r="N202" i="1"/>
  <c r="D202" i="1"/>
  <c r="C203" i="1"/>
  <c r="N203" i="1"/>
  <c r="D203" i="1"/>
  <c r="E202" i="1" l="1"/>
  <c r="C204" i="1"/>
  <c r="E203" i="1"/>
  <c r="D204" i="1"/>
  <c r="E204" i="1" l="1"/>
  <c r="N204" i="1"/>
  <c r="C206" i="1"/>
  <c r="C207" i="1" s="1"/>
  <c r="C208" i="1" s="1"/>
  <c r="N206" i="1" l="1"/>
  <c r="D206" i="1"/>
  <c r="E206" i="1" s="1"/>
  <c r="D207" i="1" l="1"/>
  <c r="D208" i="1" s="1"/>
  <c r="E207" i="1" l="1"/>
  <c r="N207" i="1"/>
  <c r="E208" i="1" l="1"/>
  <c r="N208" i="1"/>
  <c r="D212" i="1"/>
  <c r="D213" i="1" s="1"/>
  <c r="D217" i="1" l="1"/>
  <c r="D218" i="1" l="1"/>
  <c r="N217" i="1" l="1"/>
  <c r="C217" i="1"/>
  <c r="E217" i="1" l="1"/>
  <c r="C218" i="1"/>
  <c r="N218" i="1"/>
  <c r="C220" i="1"/>
  <c r="C221" i="1" s="1"/>
  <c r="E218" i="1" l="1"/>
  <c r="D220" i="1"/>
  <c r="E220" i="1" l="1"/>
  <c r="D221" i="1"/>
  <c r="E221" i="1" l="1"/>
  <c r="C223" i="1"/>
  <c r="D223" i="1"/>
  <c r="C224" i="1" l="1"/>
  <c r="D224" i="1"/>
  <c r="E223" i="1"/>
  <c r="C226" i="1"/>
  <c r="C227" i="1" s="1"/>
  <c r="C228" i="1" l="1"/>
  <c r="E224" i="1"/>
  <c r="D226" i="1"/>
  <c r="E226" i="1" l="1"/>
  <c r="D227" i="1"/>
  <c r="D228" i="1" s="1"/>
  <c r="E227" i="1" l="1"/>
  <c r="N228" i="1" l="1"/>
  <c r="E228" i="1"/>
  <c r="E268" i="1" l="1"/>
  <c r="N212" i="1" l="1"/>
  <c r="C212" i="1"/>
  <c r="C213" i="1" s="1"/>
  <c r="E212" i="1" l="1"/>
  <c r="E213" i="1" l="1"/>
  <c r="N213" i="1"/>
  <c r="C123" i="1" l="1"/>
  <c r="N123" i="1"/>
  <c r="D123" i="1"/>
  <c r="D125" i="1" s="1"/>
  <c r="D135" i="1" s="1"/>
  <c r="D282" i="1" s="1"/>
  <c r="C125" i="1" l="1"/>
  <c r="C135" i="1" s="1"/>
  <c r="C282" i="1" s="1"/>
  <c r="E123" i="1"/>
  <c r="E125" i="1" l="1"/>
  <c r="E135" i="1"/>
  <c r="E282" i="1" l="1"/>
  <c r="E88" i="1"/>
</calcChain>
</file>

<file path=xl/sharedStrings.xml><?xml version="1.0" encoding="utf-8"?>
<sst xmlns="http://schemas.openxmlformats.org/spreadsheetml/2006/main" count="316" uniqueCount="127">
  <si>
    <t>№ п/п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</si>
  <si>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</si>
  <si>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</si>
  <si>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</si>
  <si>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</si>
  <si>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</si>
  <si>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</si>
  <si>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</si>
  <si>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</si>
  <si>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</si>
  <si>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</si>
  <si>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</si>
  <si>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</si>
  <si>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</si>
  <si>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</si>
  <si>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</si>
  <si>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</si>
  <si>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</si>
  <si>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</si>
  <si>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</si>
  <si>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</si>
  <si>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</si>
  <si>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</si>
  <si>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</si>
  <si>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</si>
  <si>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Управление  образования администрации МО Кавказский район</t>
  </si>
  <si>
    <t>Управление имущественных отношений администрации МО Кавказский район</t>
  </si>
  <si>
    <t>Администрация МО Кавказский район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</si>
  <si>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</si>
  <si>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</si>
  <si>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</si>
  <si>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ВСЕГО по муниципальной программе</t>
  </si>
  <si>
    <t>Отдел молодежной политики администрации МО Кавказский район</t>
  </si>
  <si>
    <t>Управление сельского хозяйства администрации МО Кавказский район</t>
  </si>
  <si>
    <t xml:space="preserve">ВСЕГО  РАСХОДЫ  ПО МП ЗА СЧЕТ СРЕДСТВ БЮДЖЕТА </t>
  </si>
  <si>
    <t>тыс.руб.</t>
  </si>
  <si>
    <t xml:space="preserve">Исполнено </t>
  </si>
  <si>
    <t>в том числе  местные средства</t>
  </si>
  <si>
    <t>Управление  образования администрации МО Кавказский район (содержание инфраструктуры)</t>
  </si>
  <si>
    <t>Муниципальная программа "Муниципальная политика и развитие гражданского общества"</t>
  </si>
  <si>
    <t>14</t>
  </si>
  <si>
    <t>Финансовое управление Администрации МО</t>
  </si>
  <si>
    <t xml:space="preserve"> </t>
  </si>
  <si>
    <t>Исполнение  муниципальных программ муниципального образования Кавказский район на 01.02.2025  года (бюджетные средства)</t>
  </si>
  <si>
    <t>Мероприятия, реализуемые в рамках муниципального проекта "Педагоги и наставники"</t>
  </si>
  <si>
    <t>Уточненная сводная бюджетная роспись на 01.02.2025</t>
  </si>
  <si>
    <t>Комплекс процессных мероприятий - развитие системы дошкольного образования в муниципальном образовании Кавказский район</t>
  </si>
  <si>
    <t>Комплекс процессных мероприятий - развитие системы общего образования в муниципальном образовании Кавказский район</t>
  </si>
  <si>
    <t>Комплекс процессных мероприятий - Развитие системы дополнительного образования в муниципальном образовании Кавказский район</t>
  </si>
  <si>
    <t>Комплекс процессных мероприятий -   обеспечение деятельности органов управления в сфере образования</t>
  </si>
  <si>
    <t>Комплекс процессных мероприятий -  обеспечение деятельности в области бухгалтерского и бюджетного учета</t>
  </si>
  <si>
    <t>Комплекс процессных мероприятий -  прочие мероприятия в области образования</t>
  </si>
  <si>
    <t>Комплекс процессных мероприятий -  поддержка одаренных детей и талантливой молодежи</t>
  </si>
  <si>
    <t>Мероприятия, реализуемые в рамках муниципального проекта "Капитальный ремонт муниципальных образовательных учреждений муниципального образования Кавказский район"</t>
  </si>
  <si>
    <t>Итого</t>
  </si>
  <si>
    <t xml:space="preserve">Итого </t>
  </si>
  <si>
    <t>ПРОЕКТНАЯ ЧАСТЬ</t>
  </si>
  <si>
    <t>ПРОЦЕССНАЯ ЧАСТЬ</t>
  </si>
  <si>
    <t xml:space="preserve">Наименование </t>
  </si>
  <si>
    <t>Итого по проектной части</t>
  </si>
  <si>
    <t>Итого по процессной части</t>
  </si>
  <si>
    <t xml:space="preserve">Комплекс процессных мероприятий -  социальная поддержка детей-сирот и детей, оставшихся без попечения родителей </t>
  </si>
  <si>
    <t>Комплекс процессных мероприятий - обеспечение жильем граждан, состоящих на учете в администрации муниципального образования Кавказский район в качестве нуждающихся в жилых помещениях</t>
  </si>
  <si>
    <t>Комплекс процессных мероприятий - дополнительное материальное обеспечение лиц, замещавших муниципальные должности и должности муниципальной службы в муниципальном образовании Кавказский район</t>
  </si>
  <si>
    <t>Комплекс процессных мероприятий - организация и проведение социально значимых мероприятий, направленных на поддержку семьи и детей, укрепление семейных ценностей и традиций</t>
  </si>
  <si>
    <t>Комплекс процессных мероприятий — формирование доступной среды жизнедеятельности для инвалидов и других маломобильных групп населения Кавказского района</t>
  </si>
  <si>
    <t>Комплекс процессных мероприятий — предоставление дополнительной меры социальной поддержки отдельных категорий граждан</t>
  </si>
  <si>
    <t>Мероприятия, реализуемые в рамках муниципального проекта "Безопасность дорожного движения"</t>
  </si>
  <si>
    <t>6150,6</t>
  </si>
  <si>
    <t>0</t>
  </si>
  <si>
    <t>Мероприятия, реализуемые в рамках муниципального проекта "Строительство объектов социальной инфраструктуры в муниципальном образовании Кавказский район"</t>
  </si>
  <si>
    <t>Комплекс процессных мероприятий - повышение безопасности дорожного движения в муниципальном образовании Кавказский район</t>
  </si>
  <si>
    <t>Комплекс процессных мероприятий - обеспечение жильем молодых семей</t>
  </si>
  <si>
    <t>Комплекс процессных мероприятий — обращение с твердыми коммунальными отходами на территории муниципального образования Кавказский район</t>
  </si>
  <si>
    <t>Комплекс процессных мероприятий — подготовка градостроительной и землеустроительной документации на территории Кавказского района</t>
  </si>
  <si>
    <t>Комплекс процессных мероприятий — финансовое обеспечение деятельности муниципального  казенного  учреждения  «Единая служба заказчика» муниципального образования Кавказский район</t>
  </si>
  <si>
    <t>Мероприятия, реализуемые в рамках муниципального проекта "Стротиельство газопровода высокого и низкого давления в х.Полтавском Кавказского района"</t>
  </si>
  <si>
    <t>Комплекс процессных мероприятий - газификация муниципального образования Кавказский район</t>
  </si>
  <si>
    <t>Комплекс процессных мероприятий - энергосбережение и повышение энергетической эффективности в муниципальном образовании 
Кавказский район</t>
  </si>
  <si>
    <t>Комплекс процессных мероприятий -    предупреждение и ликвидация чрезвычайных ситуаций, стихийных бедствий и их последствий,  и обучение населения в области гражданской обороны в муниципальном образовании Кавказский район</t>
  </si>
  <si>
    <t>Комплекс процессных мероприятий - обеспечение деятельности, связанной с проведением аварийно-спасательных и других неотложных работ при чрезвычайных ситуациях</t>
  </si>
  <si>
    <t xml:space="preserve">Комплекс процессных мероприятий  - снижение рисков, смягчение последствий чрезвычайных ситуаций природного и техногенного характера и гражданская оборона в МО Кавказский район </t>
  </si>
  <si>
    <t>Комплекс процессных мероприятий - профилактика терроризма и экстремизма, а также минимизация и (или) ликвидация последствий проявления терроризма и экстремизма на территории муниципального образования Кавказский район</t>
  </si>
  <si>
    <t>Комплекс процессных мероприятий - развитие и поддержка казачества на территории муниципального образования Кавказский район</t>
  </si>
  <si>
    <t xml:space="preserve">Комплекс процессных мероприятий - совершенствование системы обеспечения пожарной безопасности учреждений муниципального образования Кавказский район </t>
  </si>
  <si>
    <t xml:space="preserve">Мероприятия, реализуемые в рамках муниципального проекта -"Культурная среда" </t>
  </si>
  <si>
    <t>3735,8</t>
  </si>
  <si>
    <t>Комплекс процессных мероприятий - руководство и управление в сфере культуры и искусства</t>
  </si>
  <si>
    <t>Комплекс процессных мероприятий - реализация дополнительных предпрофессиональных и общеразвивающих программ в области искусств</t>
  </si>
  <si>
    <t>Комплекс процессных мероприятий - организация библиотечного обслуживания населения муниципального образования Кавказский район</t>
  </si>
  <si>
    <t>Комплекс процессных мероприятий - методическое обслуживание учреждений культуры</t>
  </si>
  <si>
    <t xml:space="preserve">Комплекс процессных мероприятий - организация и ведение бухгалтерского учета, финансово-хозяйственной деятельности организаций и учреждений муниципального образования Кавказский район </t>
  </si>
  <si>
    <t>Комплекс процессных мероприятий - создание условий для организации досуга и культуры</t>
  </si>
  <si>
    <t>Мероприятия, реализуемые в рамках муниципального проекта "Обеспечение инфраструктурой в сфере физической культуры и спорта"</t>
  </si>
  <si>
    <t>7240,3</t>
  </si>
  <si>
    <t>Комплекс процессных мероприятий - руководство и управление в сфере физической культуры и спорта</t>
  </si>
  <si>
    <t>Комплекс процессных мероприятий — реализация программ в области физической культуры и спорта</t>
  </si>
  <si>
    <t>Комплекс процессных мероприятий — организация и проведение спортивно-массовых и физкультурно-оздоровительных мероприятий</t>
  </si>
  <si>
    <t>Комплекс процессных мероприятий — 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</t>
  </si>
  <si>
    <t>Комплекс процессных мероприятий — предоставление субсидий физкультурно-спортивным организациям по игровым видам спорта (в том числе клубам и центрам)</t>
  </si>
  <si>
    <t>Мероприятия, реализуемые в рамках муниципального проекта "Малое и среднее предпринимательство и поддержка индивидуальной предпринимательской инициативы"</t>
  </si>
  <si>
    <t>1590,0</t>
  </si>
  <si>
    <t>Комплекс процессных мероприятий - формирование и продвижение инвестиционно - привлекательного образа муниципального образования Кавказский район</t>
  </si>
  <si>
    <t>Комплекс процессных мероприятий — поддержка и развитие малого и среднего предпринимательства в муниципальном образовании Кавказский район</t>
  </si>
  <si>
    <t xml:space="preserve">Комплекс процессных мероприятий -  проведение мероприятий в сфере реализации молодежной политики на территории муниципального образования Кавказский район </t>
  </si>
  <si>
    <t>Комплекс процессных мероприятий - реализация муниципальных функций в области молодежной политики отделом молодежной политики администрации МО Кавказский район и  МКУ МЦ "Эдельвейс"</t>
  </si>
  <si>
    <t>Комплекс процессных мероприятий - организация информационного обеспечения населения о деятельности органов местного самоуправления муниципального образования Кавказский район в  СМИ, сети "Интернет"</t>
  </si>
  <si>
    <t>Комплекс процессных мероприятий -поддержка сельскохозяйственного производства</t>
  </si>
  <si>
    <t>Комплекс процессных мероприятий —развитие малых форм хозяйствования в АПК на территории муниципального образования Кавказский район</t>
  </si>
  <si>
    <t>Комплекс процессных мероприятий — стимулирование и повышение эффективности труда в сельскохозяйственном производстве</t>
  </si>
  <si>
    <t>Комплекс процессных мероприятий — обеспечение эпизоотического, ветеринарно-санитарного благополучия в муниципальном образовании Кавказский район</t>
  </si>
  <si>
    <t>13</t>
  </si>
  <si>
    <t>Комплекс процессных мероприятий — гармонизация межнациональных и межконфессиональных отношений в муниципальном образовании Кавказский район</t>
  </si>
  <si>
    <t>Комплекс процессных мероприятий - противодействие коррупции в муниципальном образовании Кавказский район</t>
  </si>
  <si>
    <t>Комплекс процессных мероприятий - развитие инициативного бюджетирования в муниципальном образовании Кавказский район</t>
  </si>
  <si>
    <t>Комплекс процессных мероприятий -  развитие муниципальной службы в муниципальном образовании Кавказский район</t>
  </si>
  <si>
    <t xml:space="preserve">Комплекс процессных мероприятий -  поддержка некоммерческой общественной организации 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органов» </t>
  </si>
  <si>
    <t>Комплекс процессных мероприятий - проведение информационно-разъяснительной работы среди населения Кавказского района путем размещения тематических баннеров и раздачи полиграфической продукции</t>
  </si>
  <si>
    <t>Комплекс процессных мероприятий - сопровождение, техническое обслуживание, развитие и модернизация информационных и информационно-технологических систем, приобретение и модернизация вычислительной техники для обеспечения деятельности органов местного самоуправления администрации муниципального образования Кавказский район</t>
  </si>
  <si>
    <t xml:space="preserve">Муниципальная программа "Дети Кавказского района" </t>
  </si>
  <si>
    <t>15</t>
  </si>
  <si>
    <t>Комплекс процессных мероприятий -  обеспечение жильем детей-сирот и детей, оставшихся без попечения родителей</t>
  </si>
  <si>
    <t>Комплекс процессных мероприятий -  организация отдыха, оздоровления и занятости детей и подростков</t>
  </si>
  <si>
    <t xml:space="preserve">Муниципальная программа "Управление муниципальным имуществом муниципального образования Кавказский район" </t>
  </si>
  <si>
    <t>Комплекс процессных мероприятий - содержание, обслуживание и страхование объектов, составляющих казну муниципального образования Кавказский район</t>
  </si>
  <si>
    <t>Комплекс процессных мероприятий — управление муниципальным имуществом, связанное с оценкой недвижимости, признанием прав и регулированием отношений по муниципальной собственности</t>
  </si>
  <si>
    <t xml:space="preserve">Комплекс процессных мероприятий - ведение учета граждан отдельных категорий в качестве нуждающихся в жилых помещениях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</si>
</sst>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Fill="0" applyBorder="0"/>
    <xf numFmtId="0" fontId="16" fillId="0" borderId="0" applyFill="0" applyBorder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5" fillId="3" borderId="2" xfId="0" applyNumberFormat="1" applyFont="1" applyFill="1" applyBorder="1" applyAlignment="1">
      <alignment horizontal="center" wrapText="1"/>
    </xf>
    <xf numFmtId="165" fontId="8" fillId="3" borderId="1" xfId="0" applyNumberFormat="1" applyFont="1" applyFill="1" applyBorder="1" applyAlignment="1">
      <alignment horizontal="center" wrapText="1"/>
    </xf>
    <xf numFmtId="165" fontId="4" fillId="3" borderId="1" xfId="0" applyNumberFormat="1" applyFont="1" applyFill="1" applyBorder="1" applyAlignment="1">
      <alignment horizontal="center"/>
    </xf>
    <xf numFmtId="165" fontId="9" fillId="3" borderId="2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top" wrapText="1"/>
    </xf>
    <xf numFmtId="165" fontId="5" fillId="3" borderId="1" xfId="0" applyNumberFormat="1" applyFont="1" applyFill="1" applyBorder="1" applyAlignment="1">
      <alignment horizontal="center" vertical="top" wrapText="1"/>
    </xf>
    <xf numFmtId="165" fontId="8" fillId="3" borderId="1" xfId="0" applyNumberFormat="1" applyFont="1" applyFill="1" applyBorder="1" applyAlignment="1">
      <alignment horizontal="center" vertical="top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wrapText="1"/>
    </xf>
    <xf numFmtId="49" fontId="6" fillId="5" borderId="1" xfId="0" applyNumberFormat="1" applyFont="1" applyFill="1" applyBorder="1" applyAlignment="1">
      <alignment horizontal="center" wrapText="1"/>
    </xf>
    <xf numFmtId="0" fontId="14" fillId="4" borderId="1" xfId="1" applyNumberFormat="1" applyFont="1" applyFill="1" applyBorder="1" applyAlignment="1">
      <alignment horizontal="center" vertical="center" wrapText="1"/>
    </xf>
    <xf numFmtId="0" fontId="15" fillId="4" borderId="1" xfId="1" applyNumberFormat="1" applyFont="1" applyFill="1" applyBorder="1" applyAlignment="1">
      <alignment horizontal="center" vertical="center" wrapText="1"/>
    </xf>
    <xf numFmtId="165" fontId="14" fillId="4" borderId="1" xfId="1" applyNumberFormat="1" applyFont="1" applyFill="1" applyBorder="1" applyAlignment="1">
      <alignment horizontal="center" vertical="center" wrapText="1"/>
    </xf>
    <xf numFmtId="164" fontId="14" fillId="4" borderId="1" xfId="1" applyNumberFormat="1" applyFont="1" applyFill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wrapText="1"/>
    </xf>
    <xf numFmtId="49" fontId="6" fillId="5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0" fontId="14" fillId="3" borderId="1" xfId="1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7" fillId="3" borderId="1" xfId="0" applyNumberFormat="1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49" fontId="6" fillId="5" borderId="1" xfId="0" applyNumberFormat="1" applyFont="1" applyFill="1" applyBorder="1" applyAlignment="1">
      <alignment horizontal="left" wrapText="1"/>
    </xf>
    <xf numFmtId="165" fontId="9" fillId="3" borderId="1" xfId="0" applyNumberFormat="1" applyFont="1" applyFill="1" applyBorder="1" applyAlignment="1">
      <alignment horizontal="center" wrapText="1"/>
    </xf>
    <xf numFmtId="49" fontId="7" fillId="5" borderId="9" xfId="0" applyNumberFormat="1" applyFont="1" applyFill="1" applyBorder="1" applyAlignment="1">
      <alignment horizontal="center" wrapText="1"/>
    </xf>
    <xf numFmtId="49" fontId="7" fillId="5" borderId="10" xfId="0" applyNumberFormat="1" applyFont="1" applyFill="1" applyBorder="1" applyAlignment="1">
      <alignment horizontal="center" wrapText="1"/>
    </xf>
    <xf numFmtId="49" fontId="7" fillId="5" borderId="11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8" fillId="5" borderId="5" xfId="0" applyNumberFormat="1" applyFont="1" applyFill="1" applyBorder="1" applyAlignment="1">
      <alignment horizontal="center" wrapText="1"/>
    </xf>
    <xf numFmtId="49" fontId="8" fillId="5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5" borderId="4" xfId="0" applyNumberFormat="1" applyFont="1" applyFill="1" applyBorder="1" applyAlignment="1">
      <alignment horizontal="center" wrapText="1"/>
    </xf>
    <xf numFmtId="49" fontId="7" fillId="5" borderId="5" xfId="0" applyNumberFormat="1" applyFont="1" applyFill="1" applyBorder="1" applyAlignment="1">
      <alignment horizontal="center" wrapText="1"/>
    </xf>
    <xf numFmtId="49" fontId="7" fillId="5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15" fillId="4" borderId="4" xfId="1" applyNumberFormat="1" applyFont="1" applyFill="1" applyBorder="1" applyAlignment="1">
      <alignment horizontal="left" vertical="center" wrapText="1"/>
    </xf>
    <xf numFmtId="0" fontId="15" fillId="4" borderId="6" xfId="1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wrapText="1"/>
    </xf>
    <xf numFmtId="49" fontId="17" fillId="2" borderId="4" xfId="0" applyNumberFormat="1" applyFont="1" applyFill="1" applyBorder="1" applyAlignment="1">
      <alignment horizontal="center" wrapText="1"/>
    </xf>
    <xf numFmtId="49" fontId="17" fillId="2" borderId="5" xfId="0" applyNumberFormat="1" applyFont="1" applyFill="1" applyBorder="1" applyAlignment="1">
      <alignment horizontal="center" wrapText="1"/>
    </xf>
    <xf numFmtId="49" fontId="17" fillId="2" borderId="6" xfId="0" applyNumberFormat="1" applyFont="1" applyFill="1" applyBorder="1" applyAlignment="1">
      <alignment horizontal="center" wrapText="1"/>
    </xf>
    <xf numFmtId="0" fontId="15" fillId="4" borderId="4" xfId="1" applyNumberFormat="1" applyFont="1" applyFill="1" applyBorder="1" applyAlignment="1">
      <alignment horizontal="center" vertical="center" wrapText="1"/>
    </xf>
    <xf numFmtId="0" fontId="15" fillId="4" borderId="5" xfId="1" applyNumberFormat="1" applyFont="1" applyFill="1" applyBorder="1" applyAlignment="1">
      <alignment horizontal="center" vertical="center" wrapText="1"/>
    </xf>
    <xf numFmtId="0" fontId="15" fillId="4" borderId="12" xfId="1" applyNumberFormat="1" applyFont="1" applyFill="1" applyBorder="1" applyAlignment="1">
      <alignment horizontal="center" vertical="center" wrapText="1"/>
    </xf>
    <xf numFmtId="0" fontId="15" fillId="4" borderId="6" xfId="1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49" fontId="10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8" fillId="3" borderId="4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49" fontId="8" fillId="2" borderId="6" xfId="0" applyNumberFormat="1" applyFont="1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6" fillId="2" borderId="4" xfId="0" applyNumberFormat="1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1E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3"/>
  <sheetViews>
    <sheetView tabSelected="1" view="pageBreakPreview" zoomScale="60" zoomScaleNormal="80" workbookViewId="0">
      <selection activeCell="V274" sqref="V274"/>
    </sheetView>
  </sheetViews>
  <sheetFormatPr defaultRowHeight="15.75" x14ac:dyDescent="0.25"/>
  <cols>
    <col min="1" max="1" width="6.28515625" style="1" customWidth="1"/>
    <col min="2" max="2" width="48.28515625" style="1" customWidth="1"/>
    <col min="3" max="3" width="13.28515625" style="9" customWidth="1"/>
    <col min="4" max="4" width="13.7109375" style="9" customWidth="1"/>
    <col min="5" max="5" width="13.140625" style="9" customWidth="1"/>
    <col min="6" max="6" width="12.28515625" style="9" customWidth="1"/>
    <col min="7" max="7" width="12.140625" style="9" customWidth="1"/>
    <col min="8" max="8" width="14.28515625" style="9" customWidth="1"/>
    <col min="9" max="9" width="13.28515625" style="9" customWidth="1"/>
    <col min="10" max="10" width="13.42578125" style="9" customWidth="1"/>
    <col min="11" max="11" width="12.28515625" style="9" customWidth="1"/>
    <col min="12" max="13" width="13" style="9" customWidth="1"/>
    <col min="14" max="14" width="13.85546875" style="9" customWidth="1"/>
    <col min="15" max="15" width="7.7109375" style="1"/>
    <col min="16" max="16" width="10.5703125" style="1" bestFit="1" customWidth="1"/>
    <col min="17" max="17" width="11.140625" style="1" customWidth="1"/>
    <col min="18" max="16384" width="9.140625" style="1"/>
  </cols>
  <sheetData>
    <row r="1" spans="1:14" ht="40.5" customHeight="1" x14ac:dyDescent="0.3">
      <c r="A1" s="125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ht="14.25" customHeight="1" x14ac:dyDescent="0.25">
      <c r="E2" s="131" t="s">
        <v>35</v>
      </c>
      <c r="F2" s="132"/>
      <c r="G2" s="132"/>
      <c r="H2" s="132"/>
      <c r="I2" s="132"/>
      <c r="J2" s="132"/>
      <c r="K2" s="132"/>
    </row>
    <row r="3" spans="1:14" ht="19.5" customHeight="1" x14ac:dyDescent="0.25">
      <c r="A3" s="122" t="s">
        <v>0</v>
      </c>
      <c r="B3" s="122" t="s">
        <v>58</v>
      </c>
      <c r="C3" s="120" t="s">
        <v>45</v>
      </c>
      <c r="D3" s="120" t="s">
        <v>36</v>
      </c>
      <c r="E3" s="120" t="s">
        <v>13</v>
      </c>
      <c r="F3" s="117" t="s">
        <v>23</v>
      </c>
      <c r="G3" s="118"/>
      <c r="H3" s="119"/>
      <c r="I3" s="117" t="s">
        <v>24</v>
      </c>
      <c r="J3" s="118"/>
      <c r="K3" s="119"/>
      <c r="L3" s="117" t="s">
        <v>37</v>
      </c>
      <c r="M3" s="118"/>
      <c r="N3" s="119"/>
    </row>
    <row r="4" spans="1:14" ht="81.75" customHeight="1" x14ac:dyDescent="0.25">
      <c r="A4" s="123"/>
      <c r="B4" s="123"/>
      <c r="C4" s="121"/>
      <c r="D4" s="121"/>
      <c r="E4" s="121"/>
      <c r="F4" s="10" t="s">
        <v>45</v>
      </c>
      <c r="G4" s="10" t="s">
        <v>36</v>
      </c>
      <c r="H4" s="10" t="s">
        <v>13</v>
      </c>
      <c r="I4" s="10" t="s">
        <v>45</v>
      </c>
      <c r="J4" s="10" t="s">
        <v>36</v>
      </c>
      <c r="K4" s="10" t="s">
        <v>13</v>
      </c>
      <c r="L4" s="10" t="s">
        <v>45</v>
      </c>
      <c r="M4" s="10" t="s">
        <v>36</v>
      </c>
      <c r="N4" s="10" t="s">
        <v>13</v>
      </c>
    </row>
    <row r="5" spans="1:14" ht="15.6" x14ac:dyDescent="0.3">
      <c r="A5" s="6">
        <v>1</v>
      </c>
      <c r="B5" s="6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  <c r="K5" s="23">
        <v>11</v>
      </c>
      <c r="L5" s="23">
        <v>12</v>
      </c>
      <c r="M5" s="23">
        <v>13</v>
      </c>
      <c r="N5" s="23">
        <v>14</v>
      </c>
    </row>
    <row r="6" spans="1:14" ht="19.5" customHeight="1" x14ac:dyDescent="0.35">
      <c r="A6" s="45" t="s">
        <v>14</v>
      </c>
      <c r="B6" s="80" t="s">
        <v>1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2"/>
    </row>
    <row r="7" spans="1:14" ht="19.5" customHeight="1" x14ac:dyDescent="0.25">
      <c r="A7" s="87" t="s">
        <v>56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</row>
    <row r="8" spans="1:14" ht="19.5" customHeight="1" x14ac:dyDescent="0.25">
      <c r="A8" s="90" t="s">
        <v>44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2"/>
    </row>
    <row r="9" spans="1:14" x14ac:dyDescent="0.25">
      <c r="A9" s="66" t="s">
        <v>25</v>
      </c>
      <c r="B9" s="67"/>
      <c r="C9" s="24">
        <f>F9+I9+L9</f>
        <v>91944.8</v>
      </c>
      <c r="D9" s="24">
        <f>G9+J9+M9</f>
        <v>0</v>
      </c>
      <c r="E9" s="24">
        <f>D9/C9*100</f>
        <v>0</v>
      </c>
      <c r="F9" s="48">
        <v>91680.5</v>
      </c>
      <c r="G9" s="49">
        <v>0</v>
      </c>
      <c r="H9" s="24">
        <f>G9/F9*100</f>
        <v>0</v>
      </c>
      <c r="I9" s="46">
        <v>264.3</v>
      </c>
      <c r="J9" s="46">
        <v>0</v>
      </c>
      <c r="K9" s="24">
        <f>J9/I9*100</f>
        <v>0</v>
      </c>
      <c r="L9" s="46"/>
      <c r="M9" s="46"/>
      <c r="N9" s="46"/>
    </row>
    <row r="10" spans="1:14" x14ac:dyDescent="0.25">
      <c r="A10" s="84" t="s">
        <v>54</v>
      </c>
      <c r="B10" s="85"/>
      <c r="C10" s="27">
        <f>C9</f>
        <v>91944.8</v>
      </c>
      <c r="D10" s="27">
        <f>D9</f>
        <v>0</v>
      </c>
      <c r="E10" s="27">
        <f>D10/C10*100</f>
        <v>0</v>
      </c>
      <c r="F10" s="27">
        <f>F9</f>
        <v>91680.5</v>
      </c>
      <c r="G10" s="27">
        <f>G9</f>
        <v>0</v>
      </c>
      <c r="H10" s="27">
        <f>G10/F10*100</f>
        <v>0</v>
      </c>
      <c r="I10" s="27">
        <f>I9</f>
        <v>264.3</v>
      </c>
      <c r="J10" s="27">
        <f>J9</f>
        <v>0</v>
      </c>
      <c r="K10" s="27">
        <f>J10/I10*100</f>
        <v>0</v>
      </c>
      <c r="L10" s="27">
        <f>L9</f>
        <v>0</v>
      </c>
      <c r="M10" s="27">
        <f>M9</f>
        <v>0</v>
      </c>
      <c r="N10" s="53"/>
    </row>
    <row r="11" spans="1:14" x14ac:dyDescent="0.25">
      <c r="A11" s="90" t="s">
        <v>53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3"/>
    </row>
    <row r="12" spans="1:14" x14ac:dyDescent="0.25">
      <c r="A12" s="66" t="s">
        <v>25</v>
      </c>
      <c r="B12" s="67"/>
      <c r="C12" s="24">
        <f>F12+I12+L12</f>
        <v>8000</v>
      </c>
      <c r="D12" s="24">
        <f>G12+J12+M12</f>
        <v>0</v>
      </c>
      <c r="E12" s="24">
        <f>D12/C12*100</f>
        <v>0</v>
      </c>
      <c r="F12" s="47"/>
      <c r="G12" s="47"/>
      <c r="H12" s="47"/>
      <c r="I12" s="47"/>
      <c r="J12" s="47"/>
      <c r="K12" s="47"/>
      <c r="L12" s="48">
        <v>8000</v>
      </c>
      <c r="M12" s="48">
        <v>0</v>
      </c>
      <c r="N12" s="34">
        <f>M12/L12*100</f>
        <v>0</v>
      </c>
    </row>
    <row r="13" spans="1:14" ht="18.75" x14ac:dyDescent="0.3">
      <c r="A13" s="84" t="s">
        <v>54</v>
      </c>
      <c r="B13" s="85"/>
      <c r="C13" s="27">
        <f>C12</f>
        <v>8000</v>
      </c>
      <c r="D13" s="27">
        <f>D12</f>
        <v>0</v>
      </c>
      <c r="E13" s="27">
        <f>D13/C13*100</f>
        <v>0</v>
      </c>
      <c r="F13" s="27">
        <f>F12</f>
        <v>0</v>
      </c>
      <c r="G13" s="27">
        <f>G12</f>
        <v>0</v>
      </c>
      <c r="H13" s="43"/>
      <c r="I13" s="27">
        <f>I12</f>
        <v>0</v>
      </c>
      <c r="J13" s="27">
        <f>J12</f>
        <v>0</v>
      </c>
      <c r="K13" s="43"/>
      <c r="L13" s="27">
        <f>L12</f>
        <v>8000</v>
      </c>
      <c r="M13" s="27">
        <f>M12</f>
        <v>0</v>
      </c>
      <c r="N13" s="34">
        <f>M13/L13*100</f>
        <v>0</v>
      </c>
    </row>
    <row r="14" spans="1:14" x14ac:dyDescent="0.25">
      <c r="A14" s="86" t="s">
        <v>59</v>
      </c>
      <c r="B14" s="86"/>
      <c r="C14" s="33">
        <f>C10+C13</f>
        <v>99944.8</v>
      </c>
      <c r="D14" s="33">
        <f>D10+D13</f>
        <v>0</v>
      </c>
      <c r="E14" s="33">
        <f>D14/C14*100</f>
        <v>0</v>
      </c>
      <c r="F14" s="33">
        <f>F10+F13</f>
        <v>91680.5</v>
      </c>
      <c r="G14" s="33">
        <f>G10+G13</f>
        <v>0</v>
      </c>
      <c r="H14" s="33">
        <f>G14/F14*100</f>
        <v>0</v>
      </c>
      <c r="I14" s="33">
        <f>I10+I13</f>
        <v>264.3</v>
      </c>
      <c r="J14" s="33">
        <f>J10+J13</f>
        <v>0</v>
      </c>
      <c r="K14" s="33">
        <f>J14/I14*100</f>
        <v>0</v>
      </c>
      <c r="L14" s="33">
        <f>L10+L13</f>
        <v>8000</v>
      </c>
      <c r="M14" s="33">
        <f>M10+M13</f>
        <v>0</v>
      </c>
      <c r="N14" s="33">
        <f>M14/L14*100</f>
        <v>0</v>
      </c>
    </row>
    <row r="15" spans="1:14" ht="18.75" customHeight="1" x14ac:dyDescent="0.25">
      <c r="A15" s="87" t="s">
        <v>57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9"/>
    </row>
    <row r="16" spans="1:14" ht="15.75" customHeight="1" x14ac:dyDescent="0.25">
      <c r="A16" s="63" t="s">
        <v>46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5"/>
    </row>
    <row r="17" spans="1:20" ht="32.25" customHeight="1" x14ac:dyDescent="0.25">
      <c r="A17" s="66" t="s">
        <v>25</v>
      </c>
      <c r="B17" s="67"/>
      <c r="C17" s="24">
        <f>F17+I17+L17</f>
        <v>899399.5</v>
      </c>
      <c r="D17" s="24">
        <f>G17+J17+M17</f>
        <v>23059</v>
      </c>
      <c r="E17" s="24">
        <f>D17/C17*100</f>
        <v>2.5638217499564986</v>
      </c>
      <c r="F17" s="11"/>
      <c r="G17" s="11"/>
      <c r="H17" s="11"/>
      <c r="I17" s="11">
        <v>670359</v>
      </c>
      <c r="J17" s="11">
        <v>17507.900000000001</v>
      </c>
      <c r="K17" s="24">
        <f>J17/I17*100</f>
        <v>2.6117199888417999</v>
      </c>
      <c r="L17" s="11">
        <v>229040.5</v>
      </c>
      <c r="M17" s="11">
        <v>5551.1</v>
      </c>
      <c r="N17" s="24">
        <f>M17/L17*100</f>
        <v>2.4236325016754678</v>
      </c>
    </row>
    <row r="18" spans="1:20" x14ac:dyDescent="0.25">
      <c r="A18" s="104" t="s">
        <v>54</v>
      </c>
      <c r="B18" s="67"/>
      <c r="C18" s="25">
        <f>C17</f>
        <v>899399.5</v>
      </c>
      <c r="D18" s="25">
        <f>D17</f>
        <v>23059</v>
      </c>
      <c r="E18" s="25">
        <f>D18/C18*100</f>
        <v>2.5638217499564986</v>
      </c>
      <c r="F18" s="25">
        <f>F17</f>
        <v>0</v>
      </c>
      <c r="G18" s="25">
        <f>G17</f>
        <v>0</v>
      </c>
      <c r="H18" s="24"/>
      <c r="I18" s="25">
        <f>I17</f>
        <v>670359</v>
      </c>
      <c r="J18" s="25">
        <f>J17</f>
        <v>17507.900000000001</v>
      </c>
      <c r="K18" s="25">
        <f>J18/I18*100</f>
        <v>2.6117199888417999</v>
      </c>
      <c r="L18" s="25">
        <f>L17</f>
        <v>229040.5</v>
      </c>
      <c r="M18" s="25">
        <f>M17</f>
        <v>5551.1</v>
      </c>
      <c r="N18" s="25">
        <f>M18/L18*100</f>
        <v>2.4236325016754678</v>
      </c>
    </row>
    <row r="19" spans="1:20" ht="15.75" customHeight="1" x14ac:dyDescent="0.25">
      <c r="A19" s="63" t="s">
        <v>47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5"/>
    </row>
    <row r="20" spans="1:20" x14ac:dyDescent="0.25">
      <c r="A20" s="66" t="s">
        <v>27</v>
      </c>
      <c r="B20" s="67"/>
      <c r="C20" s="24">
        <f>I20+L20+F20</f>
        <v>60</v>
      </c>
      <c r="D20" s="24">
        <f>J20+M20+G20</f>
        <v>0</v>
      </c>
      <c r="E20" s="24">
        <f>D20/C20*100</f>
        <v>0</v>
      </c>
      <c r="F20" s="11"/>
      <c r="G20" s="11"/>
      <c r="H20" s="11"/>
      <c r="I20" s="11"/>
      <c r="J20" s="11"/>
      <c r="K20" s="11"/>
      <c r="L20" s="11">
        <v>60</v>
      </c>
      <c r="M20" s="11">
        <v>0</v>
      </c>
      <c r="N20" s="24">
        <f t="shared" ref="N20" si="0">M20/L20*100</f>
        <v>0</v>
      </c>
    </row>
    <row r="21" spans="1:20" ht="31.5" customHeight="1" x14ac:dyDescent="0.25">
      <c r="A21" s="66" t="s">
        <v>38</v>
      </c>
      <c r="B21" s="67"/>
      <c r="C21" s="24">
        <f>I21+L21+F21</f>
        <v>1198315.3</v>
      </c>
      <c r="D21" s="24">
        <f>J21+M21+G21</f>
        <v>24879</v>
      </c>
      <c r="E21" s="24">
        <f>D21/C21*100</f>
        <v>2.0761647623125565</v>
      </c>
      <c r="F21" s="11">
        <v>49142.5</v>
      </c>
      <c r="G21" s="11">
        <v>0</v>
      </c>
      <c r="H21" s="24">
        <f>G21/F21*100</f>
        <v>0</v>
      </c>
      <c r="I21" s="11">
        <v>945373.2</v>
      </c>
      <c r="J21" s="11">
        <v>15713.1</v>
      </c>
      <c r="K21" s="24">
        <f>J21/I21*100</f>
        <v>1.6621055050005649</v>
      </c>
      <c r="L21" s="11">
        <v>203799.6</v>
      </c>
      <c r="M21" s="11">
        <v>9165.9</v>
      </c>
      <c r="N21" s="24">
        <f>M21/L21*100</f>
        <v>4.4975063739084868</v>
      </c>
    </row>
    <row r="22" spans="1:20" x14ac:dyDescent="0.25">
      <c r="A22" s="104" t="s">
        <v>55</v>
      </c>
      <c r="B22" s="71"/>
      <c r="C22" s="25">
        <f>C21+C20</f>
        <v>1198375.3</v>
      </c>
      <c r="D22" s="25">
        <f>D21+D20</f>
        <v>24879</v>
      </c>
      <c r="E22" s="25">
        <f>E21</f>
        <v>2.0761647623125565</v>
      </c>
      <c r="F22" s="25">
        <f>F21+F20</f>
        <v>49142.5</v>
      </c>
      <c r="G22" s="25">
        <f>G21+G20</f>
        <v>0</v>
      </c>
      <c r="H22" s="27">
        <f>G22/F22*100</f>
        <v>0</v>
      </c>
      <c r="I22" s="25">
        <f>I21+I20</f>
        <v>945373.2</v>
      </c>
      <c r="J22" s="25">
        <f>J21+J20</f>
        <v>15713.1</v>
      </c>
      <c r="K22" s="25">
        <f>K21</f>
        <v>1.6621055050005649</v>
      </c>
      <c r="L22" s="25">
        <f>L21+L20</f>
        <v>203859.6</v>
      </c>
      <c r="M22" s="25">
        <f>M21+M20</f>
        <v>9165.9</v>
      </c>
      <c r="N22" s="25">
        <f t="shared" ref="N22" si="1">M22/L22*100</f>
        <v>4.4961826668942741</v>
      </c>
    </row>
    <row r="23" spans="1:20" ht="15.75" customHeight="1" x14ac:dyDescent="0.25">
      <c r="A23" s="77" t="s">
        <v>48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9"/>
    </row>
    <row r="24" spans="1:20" ht="27.75" customHeight="1" x14ac:dyDescent="0.25">
      <c r="A24" s="72" t="s">
        <v>25</v>
      </c>
      <c r="B24" s="67"/>
      <c r="C24" s="24">
        <f>I24+L24+F24</f>
        <v>92763.5</v>
      </c>
      <c r="D24" s="24">
        <f>J24+M24+G24</f>
        <v>1702</v>
      </c>
      <c r="E24" s="24">
        <f t="shared" ref="E24:E25" si="2">D24/C24*100</f>
        <v>1.834773375303864</v>
      </c>
      <c r="F24" s="11"/>
      <c r="G24" s="11"/>
      <c r="H24" s="11"/>
      <c r="I24" s="11">
        <v>365.7</v>
      </c>
      <c r="J24" s="11">
        <v>0</v>
      </c>
      <c r="K24" s="24">
        <f t="shared" ref="K24:K25" si="3">J24/I24*100</f>
        <v>0</v>
      </c>
      <c r="L24" s="11">
        <v>92397.8</v>
      </c>
      <c r="M24" s="11">
        <v>1702</v>
      </c>
      <c r="N24" s="24">
        <f>M24/L24*100</f>
        <v>1.8420351999722937</v>
      </c>
    </row>
    <row r="25" spans="1:20" x14ac:dyDescent="0.25">
      <c r="A25" s="70" t="s">
        <v>54</v>
      </c>
      <c r="B25" s="71"/>
      <c r="C25" s="25">
        <f>C24</f>
        <v>92763.5</v>
      </c>
      <c r="D25" s="25">
        <f>D24</f>
        <v>1702</v>
      </c>
      <c r="E25" s="25">
        <f t="shared" si="2"/>
        <v>1.834773375303864</v>
      </c>
      <c r="F25" s="25">
        <f>F24</f>
        <v>0</v>
      </c>
      <c r="G25" s="25">
        <f>G24</f>
        <v>0</v>
      </c>
      <c r="H25" s="24"/>
      <c r="I25" s="25">
        <f t="shared" ref="I25:J25" si="4">I24</f>
        <v>365.7</v>
      </c>
      <c r="J25" s="25">
        <f t="shared" si="4"/>
        <v>0</v>
      </c>
      <c r="K25" s="25">
        <f t="shared" si="3"/>
        <v>0</v>
      </c>
      <c r="L25" s="25">
        <f>L24</f>
        <v>92397.8</v>
      </c>
      <c r="M25" s="25">
        <f>M24</f>
        <v>1702</v>
      </c>
      <c r="N25" s="25">
        <f>M25/L25*100</f>
        <v>1.8420351999722937</v>
      </c>
    </row>
    <row r="26" spans="1:20" ht="15.75" customHeight="1" x14ac:dyDescent="0.25">
      <c r="A26" s="77" t="s">
        <v>49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9"/>
    </row>
    <row r="27" spans="1:20" ht="30.75" customHeight="1" x14ac:dyDescent="0.25">
      <c r="A27" s="72" t="s">
        <v>25</v>
      </c>
      <c r="B27" s="94"/>
      <c r="C27" s="24">
        <f>I27+L27+F27</f>
        <v>15362</v>
      </c>
      <c r="D27" s="24">
        <f>J27+M27+G27</f>
        <v>295.10000000000002</v>
      </c>
      <c r="E27" s="24">
        <f t="shared" ref="E27:E28" si="5">D27/C27*100</f>
        <v>1.9209738315323528</v>
      </c>
      <c r="F27" s="11"/>
      <c r="G27" s="11"/>
      <c r="H27" s="11"/>
      <c r="I27" s="11"/>
      <c r="J27" s="11"/>
      <c r="K27" s="11"/>
      <c r="L27" s="11">
        <v>15362</v>
      </c>
      <c r="M27" s="11">
        <v>295.10000000000002</v>
      </c>
      <c r="N27" s="24">
        <f>M27/L27*100</f>
        <v>1.9209738315323528</v>
      </c>
      <c r="S27" s="1" t="s">
        <v>42</v>
      </c>
    </row>
    <row r="28" spans="1:20" x14ac:dyDescent="0.25">
      <c r="A28" s="124" t="s">
        <v>55</v>
      </c>
      <c r="B28" s="124"/>
      <c r="C28" s="25">
        <f t="shared" ref="C28:J28" si="6">C27</f>
        <v>15362</v>
      </c>
      <c r="D28" s="25">
        <f t="shared" si="6"/>
        <v>295.10000000000002</v>
      </c>
      <c r="E28" s="25">
        <f t="shared" si="5"/>
        <v>1.9209738315323528</v>
      </c>
      <c r="F28" s="25">
        <f t="shared" si="6"/>
        <v>0</v>
      </c>
      <c r="G28" s="25">
        <f t="shared" si="6"/>
        <v>0</v>
      </c>
      <c r="H28" s="24"/>
      <c r="I28" s="25">
        <f t="shared" si="6"/>
        <v>0</v>
      </c>
      <c r="J28" s="25">
        <f t="shared" si="6"/>
        <v>0</v>
      </c>
      <c r="K28" s="24"/>
      <c r="L28" s="25">
        <f t="shared" ref="L28:M28" si="7">L27</f>
        <v>15362</v>
      </c>
      <c r="M28" s="25">
        <f t="shared" si="7"/>
        <v>295.10000000000002</v>
      </c>
      <c r="N28" s="25">
        <f>M28/L28*100</f>
        <v>1.9209738315323528</v>
      </c>
    </row>
    <row r="29" spans="1:20" ht="15.75" customHeight="1" x14ac:dyDescent="0.25">
      <c r="A29" s="77" t="s">
        <v>50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9"/>
    </row>
    <row r="30" spans="1:20" ht="30" customHeight="1" x14ac:dyDescent="0.25">
      <c r="A30" s="83" t="s">
        <v>25</v>
      </c>
      <c r="B30" s="69"/>
      <c r="C30" s="24">
        <f>I30+L30+F30</f>
        <v>60952.2</v>
      </c>
      <c r="D30" s="24">
        <f>J30+M30+G30</f>
        <v>922.9</v>
      </c>
      <c r="E30" s="24">
        <f t="shared" ref="E30:E31" si="8">D30/C30*100</f>
        <v>1.5141373075951319</v>
      </c>
      <c r="F30" s="11"/>
      <c r="G30" s="11"/>
      <c r="H30" s="11"/>
      <c r="I30" s="11">
        <v>23052.5</v>
      </c>
      <c r="J30" s="11">
        <v>360.1</v>
      </c>
      <c r="K30" s="24">
        <f t="shared" ref="K30:K31" si="9">J30/I30*100</f>
        <v>1.5620865415898493</v>
      </c>
      <c r="L30" s="11">
        <v>37899.699999999997</v>
      </c>
      <c r="M30" s="11">
        <v>562.79999999999995</v>
      </c>
      <c r="N30" s="24">
        <f>M30/L30*100</f>
        <v>1.4849721765607642</v>
      </c>
      <c r="T30" s="8"/>
    </row>
    <row r="31" spans="1:20" x14ac:dyDescent="0.25">
      <c r="A31" s="76" t="s">
        <v>55</v>
      </c>
      <c r="B31" s="103"/>
      <c r="C31" s="25">
        <f t="shared" ref="C31:G31" si="10">C30</f>
        <v>60952.2</v>
      </c>
      <c r="D31" s="25">
        <f t="shared" si="10"/>
        <v>922.9</v>
      </c>
      <c r="E31" s="25">
        <f t="shared" si="8"/>
        <v>1.5141373075951319</v>
      </c>
      <c r="F31" s="25">
        <f t="shared" si="10"/>
        <v>0</v>
      </c>
      <c r="G31" s="25">
        <f t="shared" si="10"/>
        <v>0</v>
      </c>
      <c r="H31" s="24"/>
      <c r="I31" s="25">
        <f t="shared" ref="I31:M31" si="11">I30</f>
        <v>23052.5</v>
      </c>
      <c r="J31" s="25">
        <f t="shared" si="11"/>
        <v>360.1</v>
      </c>
      <c r="K31" s="27">
        <f t="shared" si="9"/>
        <v>1.5620865415898493</v>
      </c>
      <c r="L31" s="25">
        <f t="shared" si="11"/>
        <v>37899.699999999997</v>
      </c>
      <c r="M31" s="25">
        <f t="shared" si="11"/>
        <v>562.79999999999995</v>
      </c>
      <c r="N31" s="25">
        <f>M31/L31*100</f>
        <v>1.4849721765607642</v>
      </c>
    </row>
    <row r="32" spans="1:20" ht="15.75" customHeight="1" x14ac:dyDescent="0.25">
      <c r="A32" s="77" t="s">
        <v>51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9"/>
    </row>
    <row r="33" spans="1:16" ht="30.75" customHeight="1" x14ac:dyDescent="0.25">
      <c r="A33" s="83" t="s">
        <v>25</v>
      </c>
      <c r="B33" s="69"/>
      <c r="C33" s="24">
        <f>I33+L33+F33</f>
        <v>7845</v>
      </c>
      <c r="D33" s="24">
        <f>J33+M33+G33</f>
        <v>108.8</v>
      </c>
      <c r="E33" s="24">
        <f t="shared" ref="E33:E34" si="12">D33/C33*100</f>
        <v>1.3868706182281709</v>
      </c>
      <c r="F33" s="11"/>
      <c r="G33" s="11"/>
      <c r="H33" s="11"/>
      <c r="I33" s="11"/>
      <c r="J33" s="11"/>
      <c r="K33" s="11"/>
      <c r="L33" s="11">
        <v>7845</v>
      </c>
      <c r="M33" s="11">
        <v>108.8</v>
      </c>
      <c r="N33" s="24">
        <f t="shared" ref="N33:N34" si="13">M33/L33*100</f>
        <v>1.3868706182281709</v>
      </c>
    </row>
    <row r="34" spans="1:16" x14ac:dyDescent="0.25">
      <c r="A34" s="98" t="s">
        <v>55</v>
      </c>
      <c r="B34" s="99"/>
      <c r="C34" s="26">
        <f>C33</f>
        <v>7845</v>
      </c>
      <c r="D34" s="26">
        <f>D33</f>
        <v>108.8</v>
      </c>
      <c r="E34" s="26">
        <f t="shared" si="12"/>
        <v>1.3868706182281709</v>
      </c>
      <c r="F34" s="26">
        <f>F33</f>
        <v>0</v>
      </c>
      <c r="G34" s="26">
        <f>G33</f>
        <v>0</v>
      </c>
      <c r="H34" s="24"/>
      <c r="I34" s="26">
        <f>I33</f>
        <v>0</v>
      </c>
      <c r="J34" s="26">
        <f>J33</f>
        <v>0</v>
      </c>
      <c r="K34" s="24"/>
      <c r="L34" s="26">
        <f>L33</f>
        <v>7845</v>
      </c>
      <c r="M34" s="26">
        <f>M33</f>
        <v>108.8</v>
      </c>
      <c r="N34" s="29">
        <f t="shared" si="13"/>
        <v>1.3868706182281709</v>
      </c>
    </row>
    <row r="35" spans="1:16" s="40" customFormat="1" ht="15.75" customHeight="1" x14ac:dyDescent="0.25">
      <c r="A35" s="77" t="s">
        <v>52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P35" s="41"/>
    </row>
    <row r="36" spans="1:16" s="40" customFormat="1" ht="15.75" customHeight="1" x14ac:dyDescent="0.25">
      <c r="A36" s="95" t="s">
        <v>25</v>
      </c>
      <c r="B36" s="95"/>
      <c r="C36" s="34">
        <f>I36+L36+F36</f>
        <v>254.8</v>
      </c>
      <c r="D36" s="34">
        <f>J36+M36+G36</f>
        <v>0</v>
      </c>
      <c r="E36" s="34">
        <f t="shared" ref="E36:E39" si="14">D36/C36*100</f>
        <v>0</v>
      </c>
      <c r="F36" s="42"/>
      <c r="G36" s="42"/>
      <c r="H36" s="42"/>
      <c r="I36" s="42"/>
      <c r="J36" s="42"/>
      <c r="K36" s="42"/>
      <c r="L36" s="17">
        <v>254.8</v>
      </c>
      <c r="M36" s="17">
        <v>0</v>
      </c>
      <c r="N36" s="24">
        <f t="shared" ref="N36:N39" si="15">M36/L36*100</f>
        <v>0</v>
      </c>
      <c r="P36" s="41"/>
    </row>
    <row r="37" spans="1:16" s="40" customFormat="1" ht="15.75" customHeight="1" x14ac:dyDescent="0.25">
      <c r="A37" s="98" t="s">
        <v>55</v>
      </c>
      <c r="B37" s="99"/>
      <c r="C37" s="34">
        <f>C36</f>
        <v>254.8</v>
      </c>
      <c r="D37" s="34">
        <f>D36</f>
        <v>0</v>
      </c>
      <c r="E37" s="34">
        <f t="shared" si="14"/>
        <v>0</v>
      </c>
      <c r="F37" s="34">
        <f>F36</f>
        <v>0</v>
      </c>
      <c r="G37" s="34">
        <f>G36</f>
        <v>0</v>
      </c>
      <c r="H37" s="34"/>
      <c r="I37" s="34">
        <f>I36</f>
        <v>0</v>
      </c>
      <c r="J37" s="34">
        <f>J36</f>
        <v>0</v>
      </c>
      <c r="K37" s="34"/>
      <c r="L37" s="34">
        <f>L36</f>
        <v>254.8</v>
      </c>
      <c r="M37" s="34">
        <f>M36</f>
        <v>0</v>
      </c>
      <c r="N37" s="27">
        <f t="shared" si="15"/>
        <v>0</v>
      </c>
      <c r="P37" s="41"/>
    </row>
    <row r="38" spans="1:16" s="40" customFormat="1" ht="15.75" customHeight="1" x14ac:dyDescent="0.25">
      <c r="A38" s="70" t="s">
        <v>60</v>
      </c>
      <c r="B38" s="71"/>
      <c r="C38" s="27">
        <f>I38+L38+F38</f>
        <v>2274952.2999999998</v>
      </c>
      <c r="D38" s="27">
        <f>J38+M38+G38</f>
        <v>50966.799999999996</v>
      </c>
      <c r="E38" s="34">
        <f t="shared" si="14"/>
        <v>2.2403458745047096</v>
      </c>
      <c r="F38" s="34">
        <f>F18+F22+F25+F28+F31+F34+F37</f>
        <v>49142.5</v>
      </c>
      <c r="G38" s="34">
        <f>G18+G22+G25+G28+G31+G34+G37</f>
        <v>0</v>
      </c>
      <c r="H38" s="27">
        <f>G38/F38*100</f>
        <v>0</v>
      </c>
      <c r="I38" s="34">
        <f>I18+I22+I25+I28+I31+I34+I37</f>
        <v>1639150.4</v>
      </c>
      <c r="J38" s="34">
        <f>J18+J22+J25+J28+J31+J34+J37</f>
        <v>33581.1</v>
      </c>
      <c r="K38" s="27">
        <f>J38/I38*100</f>
        <v>2.0486893698101163</v>
      </c>
      <c r="L38" s="34">
        <f>L18+L22+L25+L28+L31+L34+L37</f>
        <v>586659.4</v>
      </c>
      <c r="M38" s="34">
        <f>M18+M22+M25+M28+M31+M34+M37</f>
        <v>17385.699999999997</v>
      </c>
      <c r="N38" s="27">
        <f>M38/L38*100</f>
        <v>2.9635082980005087</v>
      </c>
      <c r="P38" s="41"/>
    </row>
    <row r="39" spans="1:16" s="3" customFormat="1" ht="15.75" customHeight="1" x14ac:dyDescent="0.25">
      <c r="A39" s="96" t="s">
        <v>31</v>
      </c>
      <c r="B39" s="97"/>
      <c r="C39" s="27">
        <f>I39+L39+F39</f>
        <v>2374897.1</v>
      </c>
      <c r="D39" s="27">
        <f>J39+M39+G39</f>
        <v>50966.799999999996</v>
      </c>
      <c r="E39" s="27">
        <f t="shared" si="14"/>
        <v>2.1460635073410126</v>
      </c>
      <c r="F39" s="27">
        <f>F14+F38</f>
        <v>140823</v>
      </c>
      <c r="G39" s="27">
        <f>G14+G38</f>
        <v>0</v>
      </c>
      <c r="H39" s="27">
        <f t="shared" ref="H39" si="16">G39/F39*100</f>
        <v>0</v>
      </c>
      <c r="I39" s="27">
        <f>I14+I38</f>
        <v>1639414.7</v>
      </c>
      <c r="J39" s="27">
        <f>J14+J38</f>
        <v>33581.1</v>
      </c>
      <c r="K39" s="27">
        <f t="shared" ref="K39" si="17">J39/I39*100</f>
        <v>2.0483590881550593</v>
      </c>
      <c r="L39" s="27">
        <f>L14+L38</f>
        <v>594659.4</v>
      </c>
      <c r="M39" s="27">
        <f>M14+M38</f>
        <v>17385.699999999997</v>
      </c>
      <c r="N39" s="27">
        <f t="shared" si="15"/>
        <v>2.9236399861836868</v>
      </c>
      <c r="P39" s="4"/>
    </row>
    <row r="40" spans="1:16" ht="22.5" customHeight="1" x14ac:dyDescent="0.35">
      <c r="A40" s="50" t="s">
        <v>15</v>
      </c>
      <c r="B40" s="60" t="s">
        <v>2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2"/>
    </row>
    <row r="41" spans="1:16" ht="22.5" customHeight="1" x14ac:dyDescent="0.25">
      <c r="A41" s="87" t="s">
        <v>57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</row>
    <row r="42" spans="1:16" ht="15.75" customHeight="1" x14ac:dyDescent="0.25">
      <c r="A42" s="63" t="s">
        <v>61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</row>
    <row r="43" spans="1:16" x14ac:dyDescent="0.25">
      <c r="A43" s="66" t="s">
        <v>27</v>
      </c>
      <c r="B43" s="67"/>
      <c r="C43" s="24">
        <f>I43+L43+F43</f>
        <v>20269.599999999999</v>
      </c>
      <c r="D43" s="24">
        <f>J43+M43+G43</f>
        <v>410.1</v>
      </c>
      <c r="E43" s="24">
        <f t="shared" ref="E43:E45" si="18">D43/C43*100</f>
        <v>2.0232269013695388</v>
      </c>
      <c r="F43" s="13"/>
      <c r="G43" s="13"/>
      <c r="H43" s="13"/>
      <c r="I43" s="13">
        <v>20269.599999999999</v>
      </c>
      <c r="J43" s="13">
        <v>410.1</v>
      </c>
      <c r="K43" s="24">
        <f t="shared" ref="K43:K45" si="19">J43/I43*100</f>
        <v>2.0232269013695388</v>
      </c>
      <c r="L43" s="11"/>
      <c r="M43" s="11"/>
      <c r="N43" s="11"/>
    </row>
    <row r="44" spans="1:16" ht="32.25" customHeight="1" x14ac:dyDescent="0.25">
      <c r="A44" s="66" t="s">
        <v>28</v>
      </c>
      <c r="B44" s="67"/>
      <c r="C44" s="24">
        <f>I44+L44+F44</f>
        <v>122251</v>
      </c>
      <c r="D44" s="24">
        <f>J44+M44+G44</f>
        <v>8632.4</v>
      </c>
      <c r="E44" s="24">
        <f t="shared" si="18"/>
        <v>7.0612101332504436</v>
      </c>
      <c r="F44" s="13"/>
      <c r="G44" s="13"/>
      <c r="H44" s="11"/>
      <c r="I44" s="13">
        <v>122251</v>
      </c>
      <c r="J44" s="13">
        <v>8632.4</v>
      </c>
      <c r="K44" s="24">
        <f t="shared" si="19"/>
        <v>7.0612101332504436</v>
      </c>
      <c r="L44" s="11"/>
      <c r="M44" s="11"/>
      <c r="N44" s="11"/>
    </row>
    <row r="45" spans="1:16" x14ac:dyDescent="0.25">
      <c r="A45" s="68" t="s">
        <v>54</v>
      </c>
      <c r="B45" s="69"/>
      <c r="C45" s="30">
        <f>C44+C43</f>
        <v>142520.6</v>
      </c>
      <c r="D45" s="30">
        <f>D44+D43</f>
        <v>9042.5</v>
      </c>
      <c r="E45" s="25">
        <f t="shared" si="18"/>
        <v>6.3446968368081533</v>
      </c>
      <c r="F45" s="30">
        <f>F44+F43</f>
        <v>0</v>
      </c>
      <c r="G45" s="30">
        <f>G44+G43</f>
        <v>0</v>
      </c>
      <c r="H45" s="30">
        <f>H44+H43</f>
        <v>0</v>
      </c>
      <c r="I45" s="30">
        <f>I44+I43</f>
        <v>142520.6</v>
      </c>
      <c r="J45" s="30">
        <f>J44+J43</f>
        <v>9042.5</v>
      </c>
      <c r="K45" s="27">
        <f t="shared" si="19"/>
        <v>6.3446968368081533</v>
      </c>
      <c r="L45" s="30">
        <f>L44+L43</f>
        <v>0</v>
      </c>
      <c r="M45" s="30">
        <f>M44+M43</f>
        <v>0</v>
      </c>
      <c r="N45" s="27">
        <v>0</v>
      </c>
    </row>
    <row r="46" spans="1:16" x14ac:dyDescent="0.25">
      <c r="A46" s="63" t="s">
        <v>62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1"/>
    </row>
    <row r="47" spans="1:16" x14ac:dyDescent="0.25">
      <c r="A47" s="66" t="s">
        <v>26</v>
      </c>
      <c r="B47" s="102"/>
      <c r="C47" s="24">
        <f t="shared" ref="C47:D47" si="20">I47+L47+F47</f>
        <v>1752.3</v>
      </c>
      <c r="D47" s="24">
        <f t="shared" si="20"/>
        <v>0</v>
      </c>
      <c r="E47" s="24">
        <f>D47/C47*100</f>
        <v>0</v>
      </c>
      <c r="F47" s="16"/>
      <c r="G47" s="16"/>
      <c r="H47" s="11"/>
      <c r="I47" s="16"/>
      <c r="J47" s="16"/>
      <c r="K47" s="11"/>
      <c r="L47" s="13">
        <v>1752.3</v>
      </c>
      <c r="M47" s="13">
        <v>0</v>
      </c>
      <c r="N47" s="27">
        <f>M47/L47*100</f>
        <v>0</v>
      </c>
    </row>
    <row r="48" spans="1:16" x14ac:dyDescent="0.25">
      <c r="A48" s="104" t="s">
        <v>54</v>
      </c>
      <c r="B48" s="102"/>
      <c r="C48" s="30">
        <f>C47</f>
        <v>1752.3</v>
      </c>
      <c r="D48" s="30">
        <f>D47</f>
        <v>0</v>
      </c>
      <c r="E48" s="24">
        <f>D48/C48*100</f>
        <v>0</v>
      </c>
      <c r="F48" s="30">
        <f>F47</f>
        <v>0</v>
      </c>
      <c r="G48" s="30">
        <f>G47</f>
        <v>0</v>
      </c>
      <c r="H48" s="24"/>
      <c r="I48" s="30">
        <f>I47</f>
        <v>0</v>
      </c>
      <c r="J48" s="30">
        <f>J47</f>
        <v>0</v>
      </c>
      <c r="K48" s="24"/>
      <c r="L48" s="30">
        <f>L47</f>
        <v>1752.3</v>
      </c>
      <c r="M48" s="30">
        <f>M47</f>
        <v>0</v>
      </c>
      <c r="N48" s="25">
        <f>M48/L48*100</f>
        <v>0</v>
      </c>
    </row>
    <row r="49" spans="1:14" ht="31.5" customHeight="1" x14ac:dyDescent="0.25">
      <c r="A49" s="63" t="s">
        <v>63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5"/>
    </row>
    <row r="50" spans="1:14" x14ac:dyDescent="0.25">
      <c r="A50" s="66" t="s">
        <v>27</v>
      </c>
      <c r="B50" s="67"/>
      <c r="C50" s="24">
        <f>I50+L50+F50</f>
        <v>7751.3</v>
      </c>
      <c r="D50" s="24">
        <f>J50+M50+G50</f>
        <v>650.5</v>
      </c>
      <c r="E50" s="24">
        <f t="shared" ref="E50:E51" si="21">D50/C50*100</f>
        <v>8.3921406731774013</v>
      </c>
      <c r="F50" s="13"/>
      <c r="G50" s="13"/>
      <c r="H50" s="11"/>
      <c r="I50" s="13"/>
      <c r="J50" s="13"/>
      <c r="K50" s="11"/>
      <c r="L50" s="11">
        <v>7751.3</v>
      </c>
      <c r="M50" s="11">
        <v>650.5</v>
      </c>
      <c r="N50" s="24">
        <f t="shared" ref="N50:N109" si="22">M50/L50*100</f>
        <v>8.3921406731774013</v>
      </c>
    </row>
    <row r="51" spans="1:14" x14ac:dyDescent="0.25">
      <c r="A51" s="104" t="s">
        <v>54</v>
      </c>
      <c r="B51" s="67"/>
      <c r="C51" s="30">
        <f>C50</f>
        <v>7751.3</v>
      </c>
      <c r="D51" s="30">
        <f>D50</f>
        <v>650.5</v>
      </c>
      <c r="E51" s="25">
        <f t="shared" si="21"/>
        <v>8.3921406731774013</v>
      </c>
      <c r="F51" s="30">
        <f>F50</f>
        <v>0</v>
      </c>
      <c r="G51" s="30">
        <f>G50</f>
        <v>0</v>
      </c>
      <c r="H51" s="24"/>
      <c r="I51" s="30">
        <f>I50</f>
        <v>0</v>
      </c>
      <c r="J51" s="30">
        <f>J50</f>
        <v>0</v>
      </c>
      <c r="K51" s="24"/>
      <c r="L51" s="25">
        <f>L50</f>
        <v>7751.3</v>
      </c>
      <c r="M51" s="25">
        <f>M50</f>
        <v>650.5</v>
      </c>
      <c r="N51" s="25">
        <f t="shared" si="22"/>
        <v>8.3921406731774013</v>
      </c>
    </row>
    <row r="52" spans="1:14" x14ac:dyDescent="0.25">
      <c r="A52" s="63" t="s">
        <v>64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5"/>
    </row>
    <row r="53" spans="1:14" x14ac:dyDescent="0.25">
      <c r="A53" s="66" t="s">
        <v>28</v>
      </c>
      <c r="B53" s="67"/>
      <c r="C53" s="24">
        <f>I53+L53+F53</f>
        <v>0</v>
      </c>
      <c r="D53" s="24">
        <f>J53+M53+G53</f>
        <v>0</v>
      </c>
      <c r="E53" s="24">
        <v>0</v>
      </c>
      <c r="F53" s="13"/>
      <c r="G53" s="13"/>
      <c r="H53" s="11"/>
      <c r="I53" s="13"/>
      <c r="J53" s="13"/>
      <c r="K53" s="11"/>
      <c r="L53" s="11">
        <v>0</v>
      </c>
      <c r="M53" s="11">
        <v>0</v>
      </c>
      <c r="N53" s="27">
        <v>0</v>
      </c>
    </row>
    <row r="54" spans="1:14" x14ac:dyDescent="0.25">
      <c r="A54" s="104" t="s">
        <v>54</v>
      </c>
      <c r="B54" s="67"/>
      <c r="C54" s="30">
        <f>C53</f>
        <v>0</v>
      </c>
      <c r="D54" s="30">
        <f>D53</f>
        <v>0</v>
      </c>
      <c r="E54" s="27">
        <v>0</v>
      </c>
      <c r="F54" s="30">
        <f>F53</f>
        <v>0</v>
      </c>
      <c r="G54" s="30">
        <f>G53</f>
        <v>0</v>
      </c>
      <c r="H54" s="24"/>
      <c r="I54" s="30">
        <f>I53</f>
        <v>0</v>
      </c>
      <c r="J54" s="30">
        <f>J53</f>
        <v>0</v>
      </c>
      <c r="K54" s="24"/>
      <c r="L54" s="25">
        <f>L53</f>
        <v>0</v>
      </c>
      <c r="M54" s="25">
        <f>M53</f>
        <v>0</v>
      </c>
      <c r="N54" s="27">
        <v>0</v>
      </c>
    </row>
    <row r="55" spans="1:14" ht="15.75" customHeight="1" x14ac:dyDescent="0.25">
      <c r="A55" s="63" t="s">
        <v>65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5"/>
    </row>
    <row r="56" spans="1:14" ht="32.25" customHeight="1" x14ac:dyDescent="0.25">
      <c r="A56" s="66" t="s">
        <v>28</v>
      </c>
      <c r="B56" s="67"/>
      <c r="C56" s="24">
        <f t="shared" ref="C56" si="23">I56+L56+F56</f>
        <v>325</v>
      </c>
      <c r="D56" s="24">
        <f t="shared" ref="D56" si="24">J56+M56+G56</f>
        <v>0</v>
      </c>
      <c r="E56" s="24">
        <f t="shared" ref="E56:E61" si="25">D56/C56*100</f>
        <v>0</v>
      </c>
      <c r="F56" s="13"/>
      <c r="G56" s="13"/>
      <c r="H56" s="11"/>
      <c r="I56" s="13"/>
      <c r="J56" s="13"/>
      <c r="K56" s="11"/>
      <c r="L56" s="11">
        <v>325</v>
      </c>
      <c r="M56" s="11">
        <v>0</v>
      </c>
      <c r="N56" s="24">
        <f t="shared" si="22"/>
        <v>0</v>
      </c>
    </row>
    <row r="57" spans="1:14" x14ac:dyDescent="0.25">
      <c r="A57" s="104" t="s">
        <v>54</v>
      </c>
      <c r="B57" s="71"/>
      <c r="C57" s="30">
        <f>C56</f>
        <v>325</v>
      </c>
      <c r="D57" s="30">
        <f>D56</f>
        <v>0</v>
      </c>
      <c r="E57" s="25">
        <f t="shared" si="25"/>
        <v>0</v>
      </c>
      <c r="F57" s="30">
        <f>F56</f>
        <v>0</v>
      </c>
      <c r="G57" s="30">
        <f>G56</f>
        <v>0</v>
      </c>
      <c r="H57" s="24"/>
      <c r="I57" s="30">
        <f>I56</f>
        <v>0</v>
      </c>
      <c r="J57" s="30">
        <f>J56</f>
        <v>0</v>
      </c>
      <c r="K57" s="24"/>
      <c r="L57" s="30">
        <f>L56</f>
        <v>325</v>
      </c>
      <c r="M57" s="30">
        <f>M56</f>
        <v>0</v>
      </c>
      <c r="N57" s="25">
        <f t="shared" si="22"/>
        <v>0</v>
      </c>
    </row>
    <row r="58" spans="1:14" ht="15.75" customHeight="1" x14ac:dyDescent="0.25">
      <c r="A58" s="63" t="s">
        <v>66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5"/>
    </row>
    <row r="59" spans="1:14" x14ac:dyDescent="0.25">
      <c r="A59" s="66" t="s">
        <v>27</v>
      </c>
      <c r="B59" s="67"/>
      <c r="C59" s="24">
        <f>I59+L59+F59</f>
        <v>10000</v>
      </c>
      <c r="D59" s="24">
        <f>J59+M59+G59</f>
        <v>0</v>
      </c>
      <c r="E59" s="24">
        <f t="shared" si="25"/>
        <v>0</v>
      </c>
      <c r="F59" s="14"/>
      <c r="G59" s="14"/>
      <c r="H59" s="11"/>
      <c r="I59" s="14"/>
      <c r="J59" s="14"/>
      <c r="K59" s="11"/>
      <c r="L59" s="11">
        <v>10000</v>
      </c>
      <c r="M59" s="11">
        <v>0</v>
      </c>
      <c r="N59" s="27">
        <f t="shared" si="22"/>
        <v>0</v>
      </c>
    </row>
    <row r="60" spans="1:14" x14ac:dyDescent="0.25">
      <c r="A60" s="104" t="s">
        <v>54</v>
      </c>
      <c r="B60" s="67"/>
      <c r="C60" s="30">
        <f>C59</f>
        <v>10000</v>
      </c>
      <c r="D60" s="30">
        <f>D59</f>
        <v>0</v>
      </c>
      <c r="E60" s="24">
        <f t="shared" si="25"/>
        <v>0</v>
      </c>
      <c r="F60" s="30">
        <f>F59</f>
        <v>0</v>
      </c>
      <c r="G60" s="30">
        <f>G59</f>
        <v>0</v>
      </c>
      <c r="H60" s="24"/>
      <c r="I60" s="30">
        <f>I59</f>
        <v>0</v>
      </c>
      <c r="J60" s="30">
        <f>J59</f>
        <v>0</v>
      </c>
      <c r="K60" s="24"/>
      <c r="L60" s="25">
        <f>L59</f>
        <v>10000</v>
      </c>
      <c r="M60" s="25">
        <f>M59</f>
        <v>0</v>
      </c>
      <c r="N60" s="27">
        <f t="shared" si="22"/>
        <v>0</v>
      </c>
    </row>
    <row r="61" spans="1:14" x14ac:dyDescent="0.25">
      <c r="A61" s="104" t="s">
        <v>31</v>
      </c>
      <c r="B61" s="67"/>
      <c r="C61" s="31">
        <f>C45+C48+C51+C54+C57+C60</f>
        <v>162349.19999999998</v>
      </c>
      <c r="D61" s="31">
        <f>D45+D48+D51+D54+D57+D60</f>
        <v>9693</v>
      </c>
      <c r="E61" s="27">
        <f t="shared" si="25"/>
        <v>5.9704636672062454</v>
      </c>
      <c r="F61" s="31">
        <f>F45+F48+F51+F54+F57+F60</f>
        <v>0</v>
      </c>
      <c r="G61" s="31">
        <f>G45+G48+G51+G54+G57+G60</f>
        <v>0</v>
      </c>
      <c r="H61" s="27"/>
      <c r="I61" s="31">
        <f>I45+I48+I51+I54+I57+I60</f>
        <v>142520.6</v>
      </c>
      <c r="J61" s="31">
        <f>J45+J48+J51+J54+J57+J60</f>
        <v>9042.5</v>
      </c>
      <c r="K61" s="27">
        <f t="shared" ref="K61" si="26">J61/I61*100</f>
        <v>6.3446968368081533</v>
      </c>
      <c r="L61" s="31">
        <f>L45+L48+L51+L54+L57+L60</f>
        <v>19828.599999999999</v>
      </c>
      <c r="M61" s="31">
        <f>M45+M48+M51+M54+M57+M60</f>
        <v>650.5</v>
      </c>
      <c r="N61" s="27">
        <f t="shared" si="22"/>
        <v>3.280614869431024</v>
      </c>
    </row>
    <row r="62" spans="1:14" ht="41.25" customHeight="1" x14ac:dyDescent="0.35">
      <c r="A62" s="51" t="s">
        <v>16</v>
      </c>
      <c r="B62" s="80" t="s">
        <v>3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2"/>
    </row>
    <row r="63" spans="1:14" x14ac:dyDescent="0.25">
      <c r="A63" s="87" t="s">
        <v>56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x14ac:dyDescent="0.25">
      <c r="A64" s="63" t="s">
        <v>67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5"/>
    </row>
    <row r="65" spans="1:14" x14ac:dyDescent="0.25">
      <c r="A65" s="66" t="s">
        <v>27</v>
      </c>
      <c r="B65" s="67"/>
      <c r="C65" s="24">
        <f>I65+L65+F65</f>
        <v>6150.6</v>
      </c>
      <c r="D65" s="24">
        <f>J65+M65+G65</f>
        <v>0</v>
      </c>
      <c r="E65" s="24">
        <f t="shared" ref="E65:E66" si="27">D65/C65*100</f>
        <v>0</v>
      </c>
      <c r="F65" s="52"/>
      <c r="G65" s="52"/>
      <c r="H65" s="52"/>
      <c r="I65" s="52"/>
      <c r="J65" s="52"/>
      <c r="K65" s="52"/>
      <c r="L65" s="52" t="s">
        <v>68</v>
      </c>
      <c r="M65" s="11">
        <v>0</v>
      </c>
      <c r="N65" s="27">
        <f t="shared" si="22"/>
        <v>0</v>
      </c>
    </row>
    <row r="66" spans="1:14" x14ac:dyDescent="0.25">
      <c r="A66" s="84" t="s">
        <v>54</v>
      </c>
      <c r="B66" s="85"/>
      <c r="C66" s="30">
        <f>C65</f>
        <v>6150.6</v>
      </c>
      <c r="D66" s="30">
        <f>D65</f>
        <v>0</v>
      </c>
      <c r="E66" s="24">
        <f t="shared" si="27"/>
        <v>0</v>
      </c>
      <c r="F66" s="30">
        <f>F65</f>
        <v>0</v>
      </c>
      <c r="G66" s="30">
        <f>G65</f>
        <v>0</v>
      </c>
      <c r="H66" s="54"/>
      <c r="I66" s="30">
        <f>I65</f>
        <v>0</v>
      </c>
      <c r="J66" s="30">
        <f>J65</f>
        <v>0</v>
      </c>
      <c r="K66" s="54"/>
      <c r="L66" s="25" t="str">
        <f>L65</f>
        <v>6150,6</v>
      </c>
      <c r="M66" s="25">
        <f>M65</f>
        <v>0</v>
      </c>
      <c r="N66" s="27">
        <f t="shared" ref="N66" si="28">M66/L66*100</f>
        <v>0</v>
      </c>
    </row>
    <row r="67" spans="1:14" x14ac:dyDescent="0.25">
      <c r="A67" s="90" t="s">
        <v>70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3"/>
    </row>
    <row r="68" spans="1:14" x14ac:dyDescent="0.25">
      <c r="A68" s="66" t="s">
        <v>27</v>
      </c>
      <c r="B68" s="67"/>
      <c r="C68" s="30"/>
      <c r="D68" s="30"/>
      <c r="E68" s="24"/>
      <c r="F68" s="52"/>
      <c r="G68" s="52"/>
      <c r="H68" s="52"/>
      <c r="I68" s="52"/>
      <c r="J68" s="52"/>
      <c r="K68" s="52"/>
      <c r="L68" s="12">
        <v>0</v>
      </c>
      <c r="M68" s="12">
        <v>0</v>
      </c>
      <c r="N68" s="27"/>
    </row>
    <row r="69" spans="1:14" x14ac:dyDescent="0.25">
      <c r="A69" s="84" t="s">
        <v>54</v>
      </c>
      <c r="B69" s="85"/>
      <c r="C69" s="30"/>
      <c r="D69" s="30"/>
      <c r="E69" s="24"/>
      <c r="F69" s="52"/>
      <c r="G69" s="52"/>
      <c r="H69" s="52"/>
      <c r="I69" s="52"/>
      <c r="J69" s="52"/>
      <c r="K69" s="52"/>
      <c r="L69" s="25"/>
      <c r="M69" s="25"/>
      <c r="N69" s="27"/>
    </row>
    <row r="70" spans="1:14" x14ac:dyDescent="0.25">
      <c r="A70" s="86" t="s">
        <v>59</v>
      </c>
      <c r="B70" s="86"/>
      <c r="C70" s="30">
        <f>C66+C69</f>
        <v>6150.6</v>
      </c>
      <c r="D70" s="30">
        <f>D66+D69</f>
        <v>0</v>
      </c>
      <c r="E70" s="24">
        <f t="shared" ref="E70" si="29">D70/C70*100</f>
        <v>0</v>
      </c>
      <c r="F70" s="30">
        <f>F66+F69</f>
        <v>0</v>
      </c>
      <c r="G70" s="30">
        <f>G66+G69</f>
        <v>0</v>
      </c>
      <c r="H70" s="54"/>
      <c r="I70" s="30">
        <f>I66+I69</f>
        <v>0</v>
      </c>
      <c r="J70" s="30">
        <f>J66+J69</f>
        <v>0</v>
      </c>
      <c r="K70" s="54"/>
      <c r="L70" s="30">
        <f>L66+L69</f>
        <v>6150.6</v>
      </c>
      <c r="M70" s="30">
        <f>M66+M69</f>
        <v>0</v>
      </c>
      <c r="N70" s="24">
        <f t="shared" ref="N70" si="30">M70/L70*100</f>
        <v>0</v>
      </c>
    </row>
    <row r="71" spans="1:14" x14ac:dyDescent="0.25">
      <c r="A71" s="87" t="s">
        <v>57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9"/>
    </row>
    <row r="72" spans="1:14" ht="15.75" customHeight="1" x14ac:dyDescent="0.25">
      <c r="A72" s="63" t="s">
        <v>71</v>
      </c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5"/>
    </row>
    <row r="73" spans="1:14" ht="28.5" customHeight="1" x14ac:dyDescent="0.25">
      <c r="A73" s="66" t="s">
        <v>28</v>
      </c>
      <c r="B73" s="67"/>
      <c r="C73" s="24">
        <f t="shared" ref="C73" si="31">I73+L73+F73</f>
        <v>468.6</v>
      </c>
      <c r="D73" s="24">
        <f t="shared" ref="D73" si="32">J73+M73+G73</f>
        <v>0</v>
      </c>
      <c r="E73" s="24">
        <f t="shared" ref="E73:E77" si="33">D73/C73*100</f>
        <v>0</v>
      </c>
      <c r="F73" s="14"/>
      <c r="G73" s="14"/>
      <c r="H73" s="11"/>
      <c r="I73" s="13"/>
      <c r="J73" s="13"/>
      <c r="K73" s="11"/>
      <c r="L73" s="11">
        <v>468.6</v>
      </c>
      <c r="M73" s="11">
        <v>0</v>
      </c>
      <c r="N73" s="24">
        <f t="shared" si="22"/>
        <v>0</v>
      </c>
    </row>
    <row r="74" spans="1:14" x14ac:dyDescent="0.25">
      <c r="A74" s="68" t="s">
        <v>54</v>
      </c>
      <c r="B74" s="69"/>
      <c r="C74" s="30">
        <f>C73</f>
        <v>468.6</v>
      </c>
      <c r="D74" s="30">
        <f>D73</f>
        <v>0</v>
      </c>
      <c r="E74" s="25">
        <f t="shared" si="33"/>
        <v>0</v>
      </c>
      <c r="F74" s="30">
        <f>F73</f>
        <v>0</v>
      </c>
      <c r="G74" s="30">
        <f>G73</f>
        <v>0</v>
      </c>
      <c r="H74" s="24"/>
      <c r="I74" s="30">
        <f>I73</f>
        <v>0</v>
      </c>
      <c r="J74" s="30">
        <f>J73</f>
        <v>0</v>
      </c>
      <c r="K74" s="25"/>
      <c r="L74" s="25">
        <f>SUM(L73:L73)</f>
        <v>468.6</v>
      </c>
      <c r="M74" s="25">
        <f>SUM(M73:M73)</f>
        <v>0</v>
      </c>
      <c r="N74" s="25">
        <f t="shared" si="22"/>
        <v>0</v>
      </c>
    </row>
    <row r="75" spans="1:14" ht="15.75" customHeight="1" x14ac:dyDescent="0.25">
      <c r="A75" s="63" t="s">
        <v>72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5"/>
    </row>
    <row r="76" spans="1:14" x14ac:dyDescent="0.25">
      <c r="A76" s="66" t="s">
        <v>27</v>
      </c>
      <c r="B76" s="67"/>
      <c r="C76" s="24">
        <f t="shared" ref="C76" si="34">I76+L76+F76</f>
        <v>5666.9</v>
      </c>
      <c r="D76" s="24">
        <f t="shared" ref="D76" si="35">J76+M76+G76</f>
        <v>0</v>
      </c>
      <c r="E76" s="24">
        <f t="shared" si="33"/>
        <v>0</v>
      </c>
      <c r="F76" s="13">
        <v>368.8</v>
      </c>
      <c r="G76" s="13">
        <v>0</v>
      </c>
      <c r="H76" s="28">
        <f t="shared" ref="H76:H77" si="36">G76/F76*100</f>
        <v>0</v>
      </c>
      <c r="I76" s="13">
        <v>556.4</v>
      </c>
      <c r="J76" s="13">
        <v>0</v>
      </c>
      <c r="K76" s="28">
        <f t="shared" ref="K76:K77" si="37">J76/I76*100</f>
        <v>0</v>
      </c>
      <c r="L76" s="11">
        <v>4741.7</v>
      </c>
      <c r="M76" s="11">
        <v>0</v>
      </c>
      <c r="N76" s="24">
        <f t="shared" si="22"/>
        <v>0</v>
      </c>
    </row>
    <row r="77" spans="1:14" x14ac:dyDescent="0.25">
      <c r="A77" s="68" t="s">
        <v>54</v>
      </c>
      <c r="B77" s="69"/>
      <c r="C77" s="30">
        <f>C76</f>
        <v>5666.9</v>
      </c>
      <c r="D77" s="30">
        <f>D76</f>
        <v>0</v>
      </c>
      <c r="E77" s="27">
        <f t="shared" si="33"/>
        <v>0</v>
      </c>
      <c r="F77" s="30">
        <f t="shared" ref="F77:G77" si="38">F76</f>
        <v>368.8</v>
      </c>
      <c r="G77" s="30">
        <f t="shared" si="38"/>
        <v>0</v>
      </c>
      <c r="H77" s="31">
        <f t="shared" si="36"/>
        <v>0</v>
      </c>
      <c r="I77" s="30">
        <f t="shared" ref="I77:J77" si="39">I76</f>
        <v>556.4</v>
      </c>
      <c r="J77" s="30">
        <f t="shared" si="39"/>
        <v>0</v>
      </c>
      <c r="K77" s="31">
        <f t="shared" si="37"/>
        <v>0</v>
      </c>
      <c r="L77" s="25">
        <f>L76</f>
        <v>4741.7</v>
      </c>
      <c r="M77" s="25">
        <f>M76</f>
        <v>0</v>
      </c>
      <c r="N77" s="25">
        <f t="shared" si="22"/>
        <v>0</v>
      </c>
    </row>
    <row r="78" spans="1:14" x14ac:dyDescent="0.25">
      <c r="A78" s="63" t="s">
        <v>73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2"/>
    </row>
    <row r="79" spans="1:14" x14ac:dyDescent="0.25">
      <c r="A79" s="83" t="s">
        <v>27</v>
      </c>
      <c r="B79" s="136"/>
      <c r="C79" s="24">
        <f t="shared" ref="C79:D79" si="40">I79+L79+F79</f>
        <v>1103</v>
      </c>
      <c r="D79" s="24">
        <f t="shared" si="40"/>
        <v>0</v>
      </c>
      <c r="E79" s="24">
        <f t="shared" ref="E79:E87" si="41">D79/C79*100</f>
        <v>0</v>
      </c>
      <c r="F79" s="18"/>
      <c r="G79" s="18"/>
      <c r="H79" s="11"/>
      <c r="I79" s="18"/>
      <c r="J79" s="18"/>
      <c r="K79" s="11"/>
      <c r="L79" s="18">
        <v>1103</v>
      </c>
      <c r="M79" s="18">
        <v>0</v>
      </c>
      <c r="N79" s="24">
        <f t="shared" si="22"/>
        <v>0</v>
      </c>
    </row>
    <row r="80" spans="1:14" x14ac:dyDescent="0.25">
      <c r="A80" s="76" t="s">
        <v>54</v>
      </c>
      <c r="B80" s="113"/>
      <c r="C80" s="30">
        <f>C79</f>
        <v>1103</v>
      </c>
      <c r="D80" s="30">
        <f>D79</f>
        <v>0</v>
      </c>
      <c r="E80" s="24">
        <f t="shared" si="41"/>
        <v>0</v>
      </c>
      <c r="F80" s="30">
        <f>F79</f>
        <v>0</v>
      </c>
      <c r="G80" s="30">
        <f>G79</f>
        <v>0</v>
      </c>
      <c r="H80" s="24"/>
      <c r="I80" s="30">
        <f>I79</f>
        <v>0</v>
      </c>
      <c r="J80" s="30">
        <f>J79</f>
        <v>0</v>
      </c>
      <c r="K80" s="24"/>
      <c r="L80" s="30">
        <f t="shared" ref="L80:M80" si="42">L79</f>
        <v>1103</v>
      </c>
      <c r="M80" s="30">
        <f t="shared" si="42"/>
        <v>0</v>
      </c>
      <c r="N80" s="24">
        <f t="shared" si="22"/>
        <v>0</v>
      </c>
    </row>
    <row r="81" spans="1:14" x14ac:dyDescent="0.25">
      <c r="A81" s="63" t="s">
        <v>74</v>
      </c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2"/>
    </row>
    <row r="82" spans="1:14" x14ac:dyDescent="0.25">
      <c r="A82" s="83" t="s">
        <v>27</v>
      </c>
      <c r="B82" s="113"/>
      <c r="C82" s="24">
        <f t="shared" ref="C82:D82" si="43">I82+L82+F82</f>
        <v>2293.5</v>
      </c>
      <c r="D82" s="24">
        <f t="shared" si="43"/>
        <v>0</v>
      </c>
      <c r="E82" s="24">
        <f t="shared" si="41"/>
        <v>0</v>
      </c>
      <c r="F82" s="13"/>
      <c r="G82" s="13"/>
      <c r="H82" s="11"/>
      <c r="I82" s="13"/>
      <c r="J82" s="13"/>
      <c r="K82" s="11"/>
      <c r="L82" s="13">
        <v>2293.5</v>
      </c>
      <c r="M82" s="13">
        <v>0</v>
      </c>
      <c r="N82" s="24">
        <f t="shared" si="22"/>
        <v>0</v>
      </c>
    </row>
    <row r="83" spans="1:14" x14ac:dyDescent="0.25">
      <c r="A83" s="76" t="s">
        <v>54</v>
      </c>
      <c r="B83" s="113"/>
      <c r="C83" s="25">
        <f>C82</f>
        <v>2293.5</v>
      </c>
      <c r="D83" s="25">
        <f>D82</f>
        <v>0</v>
      </c>
      <c r="E83" s="25">
        <f t="shared" si="41"/>
        <v>0</v>
      </c>
      <c r="F83" s="25">
        <f>F82</f>
        <v>0</v>
      </c>
      <c r="G83" s="25">
        <f>G82</f>
        <v>0</v>
      </c>
      <c r="H83" s="24"/>
      <c r="I83" s="25">
        <f>I82</f>
        <v>0</v>
      </c>
      <c r="J83" s="25">
        <f>J82</f>
        <v>0</v>
      </c>
      <c r="K83" s="24"/>
      <c r="L83" s="25">
        <f t="shared" ref="L83:M83" si="44">L82</f>
        <v>2293.5</v>
      </c>
      <c r="M83" s="25">
        <f t="shared" si="44"/>
        <v>0</v>
      </c>
      <c r="N83" s="25">
        <f t="shared" si="22"/>
        <v>0</v>
      </c>
    </row>
    <row r="84" spans="1:14" x14ac:dyDescent="0.25">
      <c r="A84" s="63" t="s">
        <v>75</v>
      </c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2"/>
    </row>
    <row r="85" spans="1:14" x14ac:dyDescent="0.25">
      <c r="A85" s="66" t="s">
        <v>27</v>
      </c>
      <c r="B85" s="67"/>
      <c r="C85" s="24">
        <f t="shared" ref="C85:D85" si="45">I85+L85+F85</f>
        <v>12205.6</v>
      </c>
      <c r="D85" s="24">
        <f t="shared" si="45"/>
        <v>106.4</v>
      </c>
      <c r="E85" s="24">
        <f t="shared" si="41"/>
        <v>0.87173100871731013</v>
      </c>
      <c r="F85" s="12"/>
      <c r="G85" s="12"/>
      <c r="H85" s="11"/>
      <c r="I85" s="15"/>
      <c r="J85" s="15"/>
      <c r="K85" s="11"/>
      <c r="L85" s="11">
        <v>12205.6</v>
      </c>
      <c r="M85" s="11">
        <v>106.4</v>
      </c>
      <c r="N85" s="32">
        <f t="shared" si="22"/>
        <v>0.87173100871731013</v>
      </c>
    </row>
    <row r="86" spans="1:14" x14ac:dyDescent="0.25">
      <c r="A86" s="104" t="s">
        <v>54</v>
      </c>
      <c r="B86" s="102"/>
      <c r="C86" s="25">
        <f>C85</f>
        <v>12205.6</v>
      </c>
      <c r="D86" s="25">
        <f>D85</f>
        <v>106.4</v>
      </c>
      <c r="E86" s="24">
        <f t="shared" si="41"/>
        <v>0.87173100871731013</v>
      </c>
      <c r="F86" s="25">
        <f>F85</f>
        <v>0</v>
      </c>
      <c r="G86" s="25">
        <f>G85</f>
        <v>0</v>
      </c>
      <c r="H86" s="24"/>
      <c r="I86" s="25">
        <f>I85</f>
        <v>0</v>
      </c>
      <c r="J86" s="25">
        <f>J85</f>
        <v>0</v>
      </c>
      <c r="K86" s="24"/>
      <c r="L86" s="25">
        <f t="shared" ref="L86:M86" si="46">L85</f>
        <v>12205.6</v>
      </c>
      <c r="M86" s="25">
        <f t="shared" si="46"/>
        <v>106.4</v>
      </c>
      <c r="N86" s="34">
        <f t="shared" si="22"/>
        <v>0.87173100871731013</v>
      </c>
    </row>
    <row r="87" spans="1:14" x14ac:dyDescent="0.25">
      <c r="A87" s="70" t="s">
        <v>60</v>
      </c>
      <c r="B87" s="71"/>
      <c r="C87" s="25">
        <f>C74+C77+C80+C83+C86</f>
        <v>21737.599999999999</v>
      </c>
      <c r="D87" s="25">
        <f>D74+D77+D80+D83+D86</f>
        <v>106.4</v>
      </c>
      <c r="E87" s="27">
        <f t="shared" si="41"/>
        <v>0.48947445900191383</v>
      </c>
      <c r="F87" s="25">
        <f>F74+F77+F80+F83+F86</f>
        <v>368.8</v>
      </c>
      <c r="G87" s="25">
        <f>G74+G77+G80+G83+G86</f>
        <v>0</v>
      </c>
      <c r="H87" s="34">
        <f>G87/F87*100</f>
        <v>0</v>
      </c>
      <c r="I87" s="25">
        <f>I74+I77+I80+I83+I86</f>
        <v>556.4</v>
      </c>
      <c r="J87" s="25">
        <f>J74+J77+J80+J83+J86</f>
        <v>0</v>
      </c>
      <c r="K87" s="34">
        <f t="shared" ref="K87:K88" si="47">J87/I87*100</f>
        <v>0</v>
      </c>
      <c r="L87" s="25">
        <f>L74+L77+L80+L83+L86</f>
        <v>20812.400000000001</v>
      </c>
      <c r="M87" s="25">
        <f>M74+M77+M80+M83+M86</f>
        <v>106.4</v>
      </c>
      <c r="N87" s="34">
        <f t="shared" si="22"/>
        <v>0.51123368760930987</v>
      </c>
    </row>
    <row r="88" spans="1:14" x14ac:dyDescent="0.25">
      <c r="A88" s="76" t="s">
        <v>31</v>
      </c>
      <c r="B88" s="69"/>
      <c r="C88" s="34">
        <f>C70+C87</f>
        <v>27888.199999999997</v>
      </c>
      <c r="D88" s="34">
        <f>D70+D87</f>
        <v>106.4</v>
      </c>
      <c r="E88" s="34">
        <f t="shared" ref="E88" si="48">D88/C88*100</f>
        <v>0.38152336830630884</v>
      </c>
      <c r="F88" s="34">
        <f>F70+F87</f>
        <v>368.8</v>
      </c>
      <c r="G88" s="34">
        <f>G70+G87</f>
        <v>0</v>
      </c>
      <c r="H88" s="34">
        <f>G88/F88*100</f>
        <v>0</v>
      </c>
      <c r="I88" s="34">
        <f>I70+I87</f>
        <v>556.4</v>
      </c>
      <c r="J88" s="34">
        <f>J70+J87</f>
        <v>0</v>
      </c>
      <c r="K88" s="34">
        <f t="shared" si="47"/>
        <v>0</v>
      </c>
      <c r="L88" s="34">
        <f>L70+L87</f>
        <v>26963</v>
      </c>
      <c r="M88" s="34">
        <f>M70+M87</f>
        <v>106.4</v>
      </c>
      <c r="N88" s="34">
        <f t="shared" si="22"/>
        <v>0.3946148425620295</v>
      </c>
    </row>
    <row r="89" spans="1:14" ht="22.5" customHeight="1" x14ac:dyDescent="0.35">
      <c r="A89" s="51" t="s">
        <v>17</v>
      </c>
      <c r="B89" s="80" t="s">
        <v>4</v>
      </c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2"/>
    </row>
    <row r="90" spans="1:14" ht="18.75" hidden="1" x14ac:dyDescent="0.3">
      <c r="A90" s="133" t="s">
        <v>56</v>
      </c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5"/>
    </row>
    <row r="91" spans="1:14" ht="22.5" hidden="1" customHeight="1" x14ac:dyDescent="0.25">
      <c r="A91" s="63" t="s">
        <v>76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5"/>
    </row>
    <row r="92" spans="1:14" ht="22.5" hidden="1" customHeight="1" x14ac:dyDescent="0.25">
      <c r="A92" s="83" t="s">
        <v>27</v>
      </c>
      <c r="B92" s="69"/>
      <c r="C92" s="24">
        <f t="shared" ref="C92" si="49">I92+L92+F92</f>
        <v>0</v>
      </c>
      <c r="D92" s="24">
        <f>J92+M92+G92</f>
        <v>0</v>
      </c>
      <c r="E92" s="24" t="e">
        <f t="shared" ref="E92:E93" si="50">D92/C92*100</f>
        <v>#DIV/0!</v>
      </c>
      <c r="F92" s="11"/>
      <c r="G92" s="11"/>
      <c r="H92" s="11"/>
      <c r="I92" s="11">
        <v>0</v>
      </c>
      <c r="J92" s="11">
        <v>0</v>
      </c>
      <c r="K92" s="24"/>
      <c r="L92" s="11">
        <v>0</v>
      </c>
      <c r="M92" s="11">
        <v>0</v>
      </c>
      <c r="N92" s="24" t="e">
        <f t="shared" si="22"/>
        <v>#DIV/0!</v>
      </c>
    </row>
    <row r="93" spans="1:14" ht="15.75" hidden="1" customHeight="1" x14ac:dyDescent="0.25">
      <c r="A93" s="70" t="s">
        <v>54</v>
      </c>
      <c r="B93" s="71"/>
      <c r="C93" s="25">
        <f>C92</f>
        <v>0</v>
      </c>
      <c r="D93" s="25">
        <f>D92</f>
        <v>0</v>
      </c>
      <c r="E93" s="25" t="e">
        <f t="shared" si="50"/>
        <v>#DIV/0!</v>
      </c>
      <c r="F93" s="12"/>
      <c r="G93" s="12"/>
      <c r="H93" s="11"/>
      <c r="I93" s="25">
        <f t="shared" ref="I93:M93" si="51">I92</f>
        <v>0</v>
      </c>
      <c r="J93" s="25">
        <f t="shared" si="51"/>
        <v>0</v>
      </c>
      <c r="K93" s="27"/>
      <c r="L93" s="25">
        <f t="shared" si="51"/>
        <v>0</v>
      </c>
      <c r="M93" s="25">
        <f t="shared" si="51"/>
        <v>0</v>
      </c>
      <c r="N93" s="25" t="e">
        <f t="shared" si="22"/>
        <v>#DIV/0!</v>
      </c>
    </row>
    <row r="94" spans="1:14" ht="15.75" hidden="1" customHeight="1" x14ac:dyDescent="0.25">
      <c r="A94" s="86" t="s">
        <v>59</v>
      </c>
      <c r="B94" s="86"/>
      <c r="C94" s="25"/>
      <c r="D94" s="25"/>
      <c r="E94" s="25"/>
      <c r="F94" s="12"/>
      <c r="G94" s="12"/>
      <c r="H94" s="11"/>
      <c r="I94" s="25"/>
      <c r="J94" s="25"/>
      <c r="K94" s="27"/>
      <c r="L94" s="25"/>
      <c r="M94" s="25"/>
      <c r="N94" s="25"/>
    </row>
    <row r="95" spans="1:14" ht="15.75" customHeight="1" x14ac:dyDescent="0.25">
      <c r="A95" s="87" t="s">
        <v>57</v>
      </c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9"/>
    </row>
    <row r="96" spans="1:14" ht="15.75" customHeight="1" x14ac:dyDescent="0.25">
      <c r="A96" s="77" t="s">
        <v>77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9"/>
    </row>
    <row r="97" spans="1:14" x14ac:dyDescent="0.25">
      <c r="A97" s="83" t="s">
        <v>27</v>
      </c>
      <c r="B97" s="69"/>
      <c r="C97" s="24">
        <f t="shared" ref="C97" si="52">I97+L97+F97</f>
        <v>270</v>
      </c>
      <c r="D97" s="24">
        <f t="shared" ref="D97" si="53">J97+M97+G97</f>
        <v>0</v>
      </c>
      <c r="E97" s="24">
        <f t="shared" ref="E97:E98" si="54">D97/C97*100</f>
        <v>0</v>
      </c>
      <c r="F97" s="11"/>
      <c r="G97" s="11"/>
      <c r="H97" s="11"/>
      <c r="I97" s="11"/>
      <c r="J97" s="11"/>
      <c r="K97" s="11"/>
      <c r="L97" s="11">
        <v>270</v>
      </c>
      <c r="M97" s="11">
        <v>0</v>
      </c>
      <c r="N97" s="24">
        <f t="shared" si="22"/>
        <v>0</v>
      </c>
    </row>
    <row r="98" spans="1:14" ht="17.25" customHeight="1" x14ac:dyDescent="0.25">
      <c r="A98" s="104" t="s">
        <v>54</v>
      </c>
      <c r="B98" s="71"/>
      <c r="C98" s="25">
        <f>C97</f>
        <v>270</v>
      </c>
      <c r="D98" s="25">
        <f>D97</f>
        <v>0</v>
      </c>
      <c r="E98" s="25">
        <f t="shared" si="54"/>
        <v>0</v>
      </c>
      <c r="F98" s="25">
        <f>F97</f>
        <v>0</v>
      </c>
      <c r="G98" s="25">
        <f>G97</f>
        <v>0</v>
      </c>
      <c r="H98" s="24"/>
      <c r="I98" s="25">
        <f>I97</f>
        <v>0</v>
      </c>
      <c r="J98" s="25">
        <f>J97</f>
        <v>0</v>
      </c>
      <c r="K98" s="24"/>
      <c r="L98" s="25">
        <f>SUM(L97:L97)</f>
        <v>270</v>
      </c>
      <c r="M98" s="25">
        <f>SUM(M97:M97)</f>
        <v>0</v>
      </c>
      <c r="N98" s="25">
        <f t="shared" si="22"/>
        <v>0</v>
      </c>
    </row>
    <row r="99" spans="1:14" ht="31.5" customHeight="1" x14ac:dyDescent="0.25">
      <c r="A99" s="114" t="s">
        <v>78</v>
      </c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6"/>
    </row>
    <row r="100" spans="1:14" ht="17.25" customHeight="1" x14ac:dyDescent="0.25">
      <c r="A100" s="83" t="s">
        <v>27</v>
      </c>
      <c r="B100" s="69"/>
      <c r="C100" s="24">
        <f t="shared" ref="C100:C101" si="55">I100+L100+F100</f>
        <v>20</v>
      </c>
      <c r="D100" s="24">
        <f t="shared" ref="D100:D101" si="56">J100+M100+G100</f>
        <v>0</v>
      </c>
      <c r="E100" s="24"/>
      <c r="F100" s="12"/>
      <c r="G100" s="12"/>
      <c r="H100" s="11"/>
      <c r="I100" s="12"/>
      <c r="J100" s="12"/>
      <c r="K100" s="11"/>
      <c r="L100" s="11">
        <v>20</v>
      </c>
      <c r="M100" s="11">
        <v>0</v>
      </c>
      <c r="N100" s="24">
        <f t="shared" si="22"/>
        <v>0</v>
      </c>
    </row>
    <row r="101" spans="1:14" ht="32.25" customHeight="1" x14ac:dyDescent="0.25">
      <c r="A101" s="83" t="s">
        <v>28</v>
      </c>
      <c r="B101" s="69"/>
      <c r="C101" s="24">
        <f t="shared" si="55"/>
        <v>357</v>
      </c>
      <c r="D101" s="24">
        <f t="shared" si="56"/>
        <v>0</v>
      </c>
      <c r="E101" s="24">
        <f t="shared" ref="E101:E103" si="57">D101/C101*100</f>
        <v>0</v>
      </c>
      <c r="F101" s="12"/>
      <c r="G101" s="12"/>
      <c r="H101" s="11"/>
      <c r="I101" s="12"/>
      <c r="J101" s="12"/>
      <c r="K101" s="11"/>
      <c r="L101" s="11">
        <v>357</v>
      </c>
      <c r="M101" s="11">
        <v>0</v>
      </c>
      <c r="N101" s="24">
        <f t="shared" si="22"/>
        <v>0</v>
      </c>
    </row>
    <row r="102" spans="1:14" ht="17.25" customHeight="1" x14ac:dyDescent="0.25">
      <c r="A102" s="104" t="s">
        <v>54</v>
      </c>
      <c r="B102" s="71"/>
      <c r="C102" s="25">
        <f>C100+C101</f>
        <v>377</v>
      </c>
      <c r="D102" s="25">
        <f>D100+D101</f>
        <v>0</v>
      </c>
      <c r="E102" s="24">
        <f t="shared" si="57"/>
        <v>0</v>
      </c>
      <c r="F102" s="25">
        <f>F100+F101</f>
        <v>0</v>
      </c>
      <c r="G102" s="25">
        <f>G100+G101</f>
        <v>0</v>
      </c>
      <c r="H102" s="24"/>
      <c r="I102" s="25">
        <f>I100+I101</f>
        <v>0</v>
      </c>
      <c r="J102" s="25">
        <f>J100+J101</f>
        <v>0</v>
      </c>
      <c r="K102" s="24"/>
      <c r="L102" s="25">
        <f t="shared" ref="L102:N103" si="58">L100+L101</f>
        <v>377</v>
      </c>
      <c r="M102" s="25">
        <f t="shared" si="58"/>
        <v>0</v>
      </c>
      <c r="N102" s="25">
        <f t="shared" si="58"/>
        <v>0</v>
      </c>
    </row>
    <row r="103" spans="1:14" ht="17.25" customHeight="1" x14ac:dyDescent="0.25">
      <c r="A103" s="70" t="s">
        <v>60</v>
      </c>
      <c r="B103" s="71"/>
      <c r="C103" s="25">
        <f>C98+C102</f>
        <v>647</v>
      </c>
      <c r="D103" s="25">
        <f>D98+D102</f>
        <v>0</v>
      </c>
      <c r="E103" s="24">
        <f t="shared" si="57"/>
        <v>0</v>
      </c>
      <c r="F103" s="25">
        <f>F98+F102</f>
        <v>0</v>
      </c>
      <c r="G103" s="25">
        <f>G98+G102</f>
        <v>0</v>
      </c>
      <c r="H103" s="24"/>
      <c r="I103" s="25">
        <f>I98+I102</f>
        <v>0</v>
      </c>
      <c r="J103" s="25">
        <f>J98+J102</f>
        <v>0</v>
      </c>
      <c r="K103" s="24"/>
      <c r="L103" s="25">
        <f>L98+L102</f>
        <v>647</v>
      </c>
      <c r="M103" s="25">
        <f>M98+M102</f>
        <v>0</v>
      </c>
      <c r="N103" s="25">
        <f t="shared" si="58"/>
        <v>0</v>
      </c>
    </row>
    <row r="104" spans="1:14" ht="15.75" customHeight="1" x14ac:dyDescent="0.25">
      <c r="A104" s="76" t="s">
        <v>31</v>
      </c>
      <c r="B104" s="69"/>
      <c r="C104" s="27">
        <f>C94+C103</f>
        <v>647</v>
      </c>
      <c r="D104" s="27">
        <f>D94+D103</f>
        <v>0</v>
      </c>
      <c r="E104" s="27">
        <f t="shared" ref="E104" si="59">D104/C104*100</f>
        <v>0</v>
      </c>
      <c r="F104" s="27">
        <f>F94+F103</f>
        <v>0</v>
      </c>
      <c r="G104" s="27">
        <f>G94+G103</f>
        <v>0</v>
      </c>
      <c r="H104" s="27"/>
      <c r="I104" s="27">
        <f>I94+I103</f>
        <v>0</v>
      </c>
      <c r="J104" s="27">
        <f>J94+J103</f>
        <v>0</v>
      </c>
      <c r="K104" s="27"/>
      <c r="L104" s="27">
        <f>L94+L103</f>
        <v>647</v>
      </c>
      <c r="M104" s="27">
        <f>M94+M103</f>
        <v>0</v>
      </c>
      <c r="N104" s="27">
        <f t="shared" si="22"/>
        <v>0</v>
      </c>
    </row>
    <row r="105" spans="1:14" s="8" customFormat="1" ht="16.5" customHeight="1" x14ac:dyDescent="0.35">
      <c r="A105" s="51" t="s">
        <v>18</v>
      </c>
      <c r="B105" s="80" t="s">
        <v>5</v>
      </c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2"/>
    </row>
    <row r="106" spans="1:14" s="8" customFormat="1" ht="16.5" customHeight="1" x14ac:dyDescent="0.25">
      <c r="A106" s="87" t="s">
        <v>57</v>
      </c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9"/>
    </row>
    <row r="107" spans="1:14" ht="32.25" customHeight="1" x14ac:dyDescent="0.25">
      <c r="A107" s="63" t="s">
        <v>79</v>
      </c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5"/>
    </row>
    <row r="108" spans="1:14" s="2" customFormat="1" x14ac:dyDescent="0.25">
      <c r="A108" s="72" t="s">
        <v>27</v>
      </c>
      <c r="B108" s="67"/>
      <c r="C108" s="24">
        <f t="shared" ref="C108" si="60">I108+L108+F108</f>
        <v>24585.9</v>
      </c>
      <c r="D108" s="24">
        <f t="shared" ref="D108" si="61">J108+M108+G108</f>
        <v>378.3</v>
      </c>
      <c r="E108" s="24">
        <f t="shared" ref="E108:E109" si="62">D108/C108*100</f>
        <v>1.538686808292558</v>
      </c>
      <c r="F108" s="11"/>
      <c r="G108" s="11"/>
      <c r="H108" s="11"/>
      <c r="I108" s="11"/>
      <c r="J108" s="11"/>
      <c r="K108" s="11"/>
      <c r="L108" s="11">
        <v>24585.9</v>
      </c>
      <c r="M108" s="11">
        <v>378.3</v>
      </c>
      <c r="N108" s="24">
        <f t="shared" si="22"/>
        <v>1.538686808292558</v>
      </c>
    </row>
    <row r="109" spans="1:14" x14ac:dyDescent="0.25">
      <c r="A109" s="76" t="s">
        <v>54</v>
      </c>
      <c r="B109" s="103"/>
      <c r="C109" s="25">
        <f>C108</f>
        <v>24585.9</v>
      </c>
      <c r="D109" s="25">
        <f>D108</f>
        <v>378.3</v>
      </c>
      <c r="E109" s="25">
        <f t="shared" si="62"/>
        <v>1.538686808292558</v>
      </c>
      <c r="F109" s="25">
        <f>F108</f>
        <v>0</v>
      </c>
      <c r="G109" s="25">
        <f>G108</f>
        <v>0</v>
      </c>
      <c r="H109" s="24"/>
      <c r="I109" s="25">
        <f>I108</f>
        <v>0</v>
      </c>
      <c r="J109" s="25">
        <f>J108</f>
        <v>0</v>
      </c>
      <c r="K109" s="24"/>
      <c r="L109" s="25">
        <f>L108</f>
        <v>24585.9</v>
      </c>
      <c r="M109" s="25">
        <f>M108</f>
        <v>378.3</v>
      </c>
      <c r="N109" s="25">
        <f t="shared" si="22"/>
        <v>1.538686808292558</v>
      </c>
    </row>
    <row r="110" spans="1:14" ht="25.5" customHeight="1" x14ac:dyDescent="0.25">
      <c r="A110" s="77" t="s">
        <v>80</v>
      </c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9"/>
    </row>
    <row r="111" spans="1:14" x14ac:dyDescent="0.25">
      <c r="A111" s="72" t="s">
        <v>27</v>
      </c>
      <c r="B111" s="67"/>
      <c r="C111" s="24">
        <f t="shared" ref="C111" si="63">I111+L111+F111</f>
        <v>14502.8</v>
      </c>
      <c r="D111" s="24">
        <f t="shared" ref="D111" si="64">J111+M111+G111</f>
        <v>911.2</v>
      </c>
      <c r="E111" s="24">
        <f t="shared" ref="E111:E112" si="65">D111/C111*100</f>
        <v>6.2829246766141713</v>
      </c>
      <c r="F111" s="11"/>
      <c r="G111" s="11"/>
      <c r="H111" s="11"/>
      <c r="I111" s="11"/>
      <c r="J111" s="11"/>
      <c r="K111" s="11"/>
      <c r="L111" s="11">
        <v>14502.8</v>
      </c>
      <c r="M111" s="11">
        <v>911.2</v>
      </c>
      <c r="N111" s="24">
        <f t="shared" ref="N111:N156" si="66">M111/L111*100</f>
        <v>6.2829246766141713</v>
      </c>
    </row>
    <row r="112" spans="1:14" x14ac:dyDescent="0.25">
      <c r="A112" s="70" t="s">
        <v>54</v>
      </c>
      <c r="B112" s="71"/>
      <c r="C112" s="25">
        <f>C111</f>
        <v>14502.8</v>
      </c>
      <c r="D112" s="25">
        <f>D111</f>
        <v>911.2</v>
      </c>
      <c r="E112" s="25">
        <f t="shared" si="65"/>
        <v>6.2829246766141713</v>
      </c>
      <c r="F112" s="25">
        <f>F111</f>
        <v>0</v>
      </c>
      <c r="G112" s="25">
        <f>G111</f>
        <v>0</v>
      </c>
      <c r="H112" s="24"/>
      <c r="I112" s="25">
        <f>I111</f>
        <v>0</v>
      </c>
      <c r="J112" s="25">
        <f>J111</f>
        <v>0</v>
      </c>
      <c r="K112" s="24"/>
      <c r="L112" s="25">
        <f>L111</f>
        <v>14502.8</v>
      </c>
      <c r="M112" s="25">
        <f>M111</f>
        <v>911.2</v>
      </c>
      <c r="N112" s="25">
        <f t="shared" si="66"/>
        <v>6.2829246766141713</v>
      </c>
    </row>
    <row r="113" spans="1:17" ht="34.5" customHeight="1" x14ac:dyDescent="0.25">
      <c r="A113" s="77" t="s">
        <v>81</v>
      </c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9"/>
      <c r="Q113" s="1" t="s">
        <v>42</v>
      </c>
    </row>
    <row r="114" spans="1:17" ht="18.75" customHeight="1" x14ac:dyDescent="0.25">
      <c r="A114" s="72" t="s">
        <v>27</v>
      </c>
      <c r="B114" s="67"/>
      <c r="C114" s="24">
        <f t="shared" ref="C114" si="67">I114+L114+F114</f>
        <v>8217.4</v>
      </c>
      <c r="D114" s="24">
        <f t="shared" ref="D114" si="68">J114+M114+G114</f>
        <v>0</v>
      </c>
      <c r="E114" s="24">
        <f t="shared" ref="E114:E116" si="69">D114/C114*100</f>
        <v>0</v>
      </c>
      <c r="F114" s="11"/>
      <c r="G114" s="11"/>
      <c r="H114" s="11"/>
      <c r="I114" s="11"/>
      <c r="J114" s="11"/>
      <c r="K114" s="11"/>
      <c r="L114" s="11">
        <v>8217.4</v>
      </c>
      <c r="M114" s="11">
        <v>0</v>
      </c>
      <c r="N114" s="24">
        <f t="shared" si="66"/>
        <v>0</v>
      </c>
    </row>
    <row r="115" spans="1:17" x14ac:dyDescent="0.25">
      <c r="A115" s="70" t="s">
        <v>54</v>
      </c>
      <c r="B115" s="71"/>
      <c r="C115" s="27">
        <f t="shared" ref="C115" si="70">I115+L115+F115</f>
        <v>8217.4</v>
      </c>
      <c r="D115" s="27">
        <f t="shared" ref="D115" si="71">J115+M115+G115</f>
        <v>0</v>
      </c>
      <c r="E115" s="24">
        <f t="shared" si="69"/>
        <v>0</v>
      </c>
      <c r="F115" s="12"/>
      <c r="G115" s="12"/>
      <c r="H115" s="11"/>
      <c r="I115" s="12"/>
      <c r="J115" s="12"/>
      <c r="K115" s="11"/>
      <c r="L115" s="25">
        <f>SUM(L114:L114)</f>
        <v>8217.4</v>
      </c>
      <c r="M115" s="25">
        <f>SUM(M114:M114)</f>
        <v>0</v>
      </c>
      <c r="N115" s="25">
        <f t="shared" si="66"/>
        <v>0</v>
      </c>
    </row>
    <row r="116" spans="1:17" x14ac:dyDescent="0.25">
      <c r="A116" s="68" t="s">
        <v>31</v>
      </c>
      <c r="B116" s="103"/>
      <c r="C116" s="27">
        <f>C109+C112+C115</f>
        <v>47306.1</v>
      </c>
      <c r="D116" s="27">
        <f>D109+D112+D115</f>
        <v>1289.5</v>
      </c>
      <c r="E116" s="27">
        <f t="shared" si="69"/>
        <v>2.7258641063203264</v>
      </c>
      <c r="F116" s="27">
        <f>F109+F112+F115</f>
        <v>0</v>
      </c>
      <c r="G116" s="27">
        <f>G109+G112+G115</f>
        <v>0</v>
      </c>
      <c r="H116" s="24"/>
      <c r="I116" s="27">
        <f>I109+I112+I115</f>
        <v>0</v>
      </c>
      <c r="J116" s="27">
        <f>J109+J112+J115</f>
        <v>0</v>
      </c>
      <c r="K116" s="27"/>
      <c r="L116" s="27">
        <f>L109+L112+L115</f>
        <v>47306.1</v>
      </c>
      <c r="M116" s="27">
        <f>M109+M112+M115</f>
        <v>1289.5</v>
      </c>
      <c r="N116" s="27">
        <f t="shared" si="66"/>
        <v>2.7258641063203264</v>
      </c>
    </row>
    <row r="117" spans="1:17" ht="21" customHeight="1" x14ac:dyDescent="0.35">
      <c r="A117" s="51" t="s">
        <v>19</v>
      </c>
      <c r="B117" s="80" t="s">
        <v>6</v>
      </c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2"/>
    </row>
    <row r="118" spans="1:17" ht="21" customHeight="1" x14ac:dyDescent="0.25">
      <c r="A118" s="87" t="s">
        <v>57</v>
      </c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9"/>
    </row>
    <row r="119" spans="1:17" ht="33.75" customHeight="1" x14ac:dyDescent="0.25">
      <c r="A119" s="77" t="s">
        <v>82</v>
      </c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9"/>
    </row>
    <row r="120" spans="1:17" x14ac:dyDescent="0.25">
      <c r="A120" s="66" t="s">
        <v>27</v>
      </c>
      <c r="B120" s="67"/>
      <c r="C120" s="32">
        <f t="shared" ref="C120" si="72">I120+L120+F120</f>
        <v>1992</v>
      </c>
      <c r="D120" s="32">
        <f t="shared" ref="D120" si="73">J120+M120+G120</f>
        <v>0</v>
      </c>
      <c r="E120" s="32">
        <f t="shared" ref="E120" si="74">D120/C120*100</f>
        <v>0</v>
      </c>
      <c r="F120" s="17"/>
      <c r="G120" s="17"/>
      <c r="H120" s="11"/>
      <c r="I120" s="17"/>
      <c r="J120" s="17"/>
      <c r="K120" s="11"/>
      <c r="L120" s="17">
        <v>1992</v>
      </c>
      <c r="M120" s="17">
        <v>0</v>
      </c>
      <c r="N120" s="32">
        <f t="shared" ref="N120" si="75">M120/L120*100</f>
        <v>0</v>
      </c>
    </row>
    <row r="121" spans="1:17" ht="28.5" customHeight="1" x14ac:dyDescent="0.25">
      <c r="A121" s="72" t="s">
        <v>28</v>
      </c>
      <c r="B121" s="67"/>
      <c r="C121" s="32">
        <f t="shared" ref="C121" si="76">I121+L121+F121</f>
        <v>73394.899999999994</v>
      </c>
      <c r="D121" s="32">
        <f t="shared" ref="D121" si="77">J121+M121+G121</f>
        <v>0</v>
      </c>
      <c r="E121" s="32">
        <f t="shared" ref="E121:E125" si="78">D121/C121*100</f>
        <v>0</v>
      </c>
      <c r="F121" s="17"/>
      <c r="G121" s="17"/>
      <c r="H121" s="11"/>
      <c r="I121" s="17"/>
      <c r="J121" s="17"/>
      <c r="K121" s="11"/>
      <c r="L121" s="17">
        <v>73394.899999999994</v>
      </c>
      <c r="M121" s="17">
        <v>0</v>
      </c>
      <c r="N121" s="32">
        <f t="shared" si="66"/>
        <v>0</v>
      </c>
    </row>
    <row r="122" spans="1:17" x14ac:dyDescent="0.25">
      <c r="A122" s="66" t="s">
        <v>29</v>
      </c>
      <c r="B122" s="67"/>
      <c r="C122" s="32">
        <f t="shared" ref="C122:C124" si="79">I122+L122+F122</f>
        <v>3129.9</v>
      </c>
      <c r="D122" s="32">
        <f t="shared" ref="D122:D124" si="80">J122+M122+G122</f>
        <v>0</v>
      </c>
      <c r="E122" s="32">
        <f t="shared" si="78"/>
        <v>0</v>
      </c>
      <c r="F122" s="17"/>
      <c r="G122" s="17"/>
      <c r="H122" s="11"/>
      <c r="I122" s="17"/>
      <c r="J122" s="17"/>
      <c r="K122" s="11"/>
      <c r="L122" s="17">
        <v>3129.9</v>
      </c>
      <c r="M122" s="17">
        <v>0</v>
      </c>
      <c r="N122" s="32">
        <f t="shared" si="66"/>
        <v>0</v>
      </c>
    </row>
    <row r="123" spans="1:17" ht="30.75" customHeight="1" x14ac:dyDescent="0.25">
      <c r="A123" s="66" t="s">
        <v>30</v>
      </c>
      <c r="B123" s="67"/>
      <c r="C123" s="32">
        <f t="shared" si="79"/>
        <v>2793.7</v>
      </c>
      <c r="D123" s="32">
        <f t="shared" si="80"/>
        <v>0</v>
      </c>
      <c r="E123" s="32">
        <f t="shared" si="78"/>
        <v>0</v>
      </c>
      <c r="F123" s="17"/>
      <c r="G123" s="17"/>
      <c r="H123" s="11"/>
      <c r="I123" s="17"/>
      <c r="J123" s="17"/>
      <c r="K123" s="11"/>
      <c r="L123" s="17">
        <v>2793.7</v>
      </c>
      <c r="M123" s="17">
        <v>0</v>
      </c>
      <c r="N123" s="32">
        <f t="shared" si="66"/>
        <v>0</v>
      </c>
    </row>
    <row r="124" spans="1:17" ht="33.75" customHeight="1" x14ac:dyDescent="0.25">
      <c r="A124" s="66" t="s">
        <v>32</v>
      </c>
      <c r="B124" s="67"/>
      <c r="C124" s="32">
        <f t="shared" si="79"/>
        <v>50</v>
      </c>
      <c r="D124" s="32">
        <f t="shared" si="80"/>
        <v>0</v>
      </c>
      <c r="E124" s="24">
        <f>D124/C124*100</f>
        <v>0</v>
      </c>
      <c r="F124" s="17"/>
      <c r="G124" s="17"/>
      <c r="H124" s="11"/>
      <c r="I124" s="17"/>
      <c r="J124" s="17"/>
      <c r="K124" s="11"/>
      <c r="L124" s="17">
        <v>50</v>
      </c>
      <c r="M124" s="17">
        <v>0</v>
      </c>
      <c r="N124" s="24">
        <f>M124/L124*100</f>
        <v>0</v>
      </c>
    </row>
    <row r="125" spans="1:17" x14ac:dyDescent="0.25">
      <c r="A125" s="70" t="s">
        <v>54</v>
      </c>
      <c r="B125" s="71"/>
      <c r="C125" s="33">
        <f>SUM(C120:C124)</f>
        <v>81360.499999999985</v>
      </c>
      <c r="D125" s="33">
        <f>SUM(D120:D124)</f>
        <v>0</v>
      </c>
      <c r="E125" s="33">
        <f t="shared" si="78"/>
        <v>0</v>
      </c>
      <c r="F125" s="33">
        <f>SUM(F120:F124)</f>
        <v>0</v>
      </c>
      <c r="G125" s="33">
        <f>SUM(G120:G124)</f>
        <v>0</v>
      </c>
      <c r="H125" s="24"/>
      <c r="I125" s="33">
        <f>SUM(I120:I124)</f>
        <v>0</v>
      </c>
      <c r="J125" s="33">
        <f>SUM(J120:J124)</f>
        <v>0</v>
      </c>
      <c r="K125" s="24"/>
      <c r="L125" s="33">
        <f>SUM(L120:L124)</f>
        <v>81360.499999999985</v>
      </c>
      <c r="M125" s="33">
        <f>SUM(M120:M124)</f>
        <v>0</v>
      </c>
      <c r="N125" s="33">
        <f t="shared" si="66"/>
        <v>0</v>
      </c>
    </row>
    <row r="126" spans="1:17" ht="15.75" customHeight="1" x14ac:dyDescent="0.25">
      <c r="A126" s="77" t="s">
        <v>83</v>
      </c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9"/>
    </row>
    <row r="127" spans="1:17" x14ac:dyDescent="0.25">
      <c r="A127" s="72" t="s">
        <v>27</v>
      </c>
      <c r="B127" s="67"/>
      <c r="C127" s="24">
        <f t="shared" ref="C127" si="81">I127+L127+F127</f>
        <v>600</v>
      </c>
      <c r="D127" s="24">
        <f t="shared" ref="D127" si="82">J127+M127+G127</f>
        <v>0</v>
      </c>
      <c r="E127" s="24">
        <f t="shared" ref="E127:E128" si="83">D127/C127*100</f>
        <v>0</v>
      </c>
      <c r="F127" s="11"/>
      <c r="G127" s="11"/>
      <c r="H127" s="11"/>
      <c r="I127" s="11"/>
      <c r="J127" s="11"/>
      <c r="K127" s="11"/>
      <c r="L127" s="11">
        <v>600</v>
      </c>
      <c r="M127" s="11">
        <v>0</v>
      </c>
      <c r="N127" s="24">
        <f t="shared" si="66"/>
        <v>0</v>
      </c>
    </row>
    <row r="128" spans="1:17" x14ac:dyDescent="0.25">
      <c r="A128" s="70" t="s">
        <v>54</v>
      </c>
      <c r="B128" s="71"/>
      <c r="C128" s="25">
        <f>C127</f>
        <v>600</v>
      </c>
      <c r="D128" s="25">
        <f>D127</f>
        <v>0</v>
      </c>
      <c r="E128" s="25">
        <f t="shared" si="83"/>
        <v>0</v>
      </c>
      <c r="F128" s="25">
        <f>F127</f>
        <v>0</v>
      </c>
      <c r="G128" s="25">
        <f>G127</f>
        <v>0</v>
      </c>
      <c r="H128" s="24"/>
      <c r="I128" s="25">
        <f>I127</f>
        <v>0</v>
      </c>
      <c r="J128" s="25">
        <f>J127</f>
        <v>0</v>
      </c>
      <c r="K128" s="24"/>
      <c r="L128" s="25">
        <f>L127</f>
        <v>600</v>
      </c>
      <c r="M128" s="25">
        <f>M127</f>
        <v>0</v>
      </c>
      <c r="N128" s="25">
        <f t="shared" si="66"/>
        <v>0</v>
      </c>
    </row>
    <row r="129" spans="1:14" ht="15.75" customHeight="1" x14ac:dyDescent="0.25">
      <c r="A129" s="63" t="s">
        <v>84</v>
      </c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5"/>
    </row>
    <row r="130" spans="1:14" x14ac:dyDescent="0.25">
      <c r="A130" s="72" t="s">
        <v>27</v>
      </c>
      <c r="B130" s="67"/>
      <c r="C130" s="24">
        <f t="shared" ref="C130:C133" si="84">I130+L130+F130</f>
        <v>100</v>
      </c>
      <c r="D130" s="24">
        <f t="shared" ref="D130:D133" si="85">J130+M130+G130</f>
        <v>0</v>
      </c>
      <c r="E130" s="24">
        <f t="shared" ref="E130:E134" si="86">D130/C130*100</f>
        <v>0</v>
      </c>
      <c r="F130" s="11"/>
      <c r="G130" s="11"/>
      <c r="H130" s="11"/>
      <c r="I130" s="11"/>
      <c r="J130" s="11"/>
      <c r="K130" s="11"/>
      <c r="L130" s="11">
        <v>100</v>
      </c>
      <c r="M130" s="11">
        <v>0</v>
      </c>
      <c r="N130" s="24">
        <f t="shared" si="66"/>
        <v>0</v>
      </c>
    </row>
    <row r="131" spans="1:14" ht="28.5" customHeight="1" x14ac:dyDescent="0.25">
      <c r="A131" s="72" t="s">
        <v>28</v>
      </c>
      <c r="B131" s="67"/>
      <c r="C131" s="24">
        <f t="shared" si="84"/>
        <v>5000</v>
      </c>
      <c r="D131" s="24">
        <f t="shared" si="85"/>
        <v>0</v>
      </c>
      <c r="E131" s="24">
        <f t="shared" si="86"/>
        <v>0</v>
      </c>
      <c r="F131" s="11"/>
      <c r="G131" s="11"/>
      <c r="H131" s="11"/>
      <c r="I131" s="11"/>
      <c r="J131" s="11"/>
      <c r="K131" s="11"/>
      <c r="L131" s="11">
        <v>5000</v>
      </c>
      <c r="M131" s="11">
        <v>0</v>
      </c>
      <c r="N131" s="24">
        <f t="shared" si="66"/>
        <v>0</v>
      </c>
    </row>
    <row r="132" spans="1:14" x14ac:dyDescent="0.25">
      <c r="A132" s="66" t="s">
        <v>29</v>
      </c>
      <c r="B132" s="67"/>
      <c r="C132" s="24">
        <f t="shared" si="84"/>
        <v>508.4</v>
      </c>
      <c r="D132" s="24">
        <f t="shared" si="85"/>
        <v>0</v>
      </c>
      <c r="E132" s="24">
        <f t="shared" si="86"/>
        <v>0</v>
      </c>
      <c r="F132" s="11"/>
      <c r="G132" s="11"/>
      <c r="H132" s="11"/>
      <c r="I132" s="11"/>
      <c r="J132" s="11"/>
      <c r="K132" s="11"/>
      <c r="L132" s="11">
        <v>508.4</v>
      </c>
      <c r="M132" s="11">
        <v>0</v>
      </c>
      <c r="N132" s="24">
        <f t="shared" si="66"/>
        <v>0</v>
      </c>
    </row>
    <row r="133" spans="1:14" ht="33.75" customHeight="1" x14ac:dyDescent="0.25">
      <c r="A133" s="66" t="s">
        <v>30</v>
      </c>
      <c r="B133" s="67"/>
      <c r="C133" s="24">
        <f t="shared" si="84"/>
        <v>930.9</v>
      </c>
      <c r="D133" s="24">
        <f t="shared" si="85"/>
        <v>0</v>
      </c>
      <c r="E133" s="24">
        <f t="shared" si="86"/>
        <v>0</v>
      </c>
      <c r="F133" s="11"/>
      <c r="G133" s="11"/>
      <c r="H133" s="11"/>
      <c r="I133" s="11"/>
      <c r="J133" s="11"/>
      <c r="K133" s="11"/>
      <c r="L133" s="11">
        <v>930.9</v>
      </c>
      <c r="M133" s="11">
        <v>0</v>
      </c>
      <c r="N133" s="24">
        <f t="shared" si="66"/>
        <v>0</v>
      </c>
    </row>
    <row r="134" spans="1:14" x14ac:dyDescent="0.25">
      <c r="A134" s="70" t="s">
        <v>54</v>
      </c>
      <c r="B134" s="71"/>
      <c r="C134" s="25">
        <f>C130+C131+C132+C133</f>
        <v>6539.2999999999993</v>
      </c>
      <c r="D134" s="25">
        <f>D130+D131+D132+D133</f>
        <v>0</v>
      </c>
      <c r="E134" s="25">
        <f t="shared" si="86"/>
        <v>0</v>
      </c>
      <c r="F134" s="25">
        <f>F130+F131+F132+F133</f>
        <v>0</v>
      </c>
      <c r="G134" s="25">
        <f>G130+G131+G132+G133</f>
        <v>0</v>
      </c>
      <c r="H134" s="24"/>
      <c r="I134" s="25">
        <f>I130+I131+I132+I133</f>
        <v>0</v>
      </c>
      <c r="J134" s="25">
        <f>J130+J131+J132+J133</f>
        <v>0</v>
      </c>
      <c r="K134" s="24"/>
      <c r="L134" s="25">
        <f>SUM(L130:L133)</f>
        <v>6539.2999999999993</v>
      </c>
      <c r="M134" s="25">
        <f>SUM(M130:M133)</f>
        <v>0</v>
      </c>
      <c r="N134" s="25">
        <f t="shared" si="66"/>
        <v>0</v>
      </c>
    </row>
    <row r="135" spans="1:14" x14ac:dyDescent="0.25">
      <c r="A135" s="104" t="s">
        <v>31</v>
      </c>
      <c r="B135" s="71"/>
      <c r="C135" s="37">
        <f>C125+C128+C134</f>
        <v>88499.799999999988</v>
      </c>
      <c r="D135" s="37">
        <f>D125+D128+D134</f>
        <v>0</v>
      </c>
      <c r="E135" s="37">
        <f t="shared" ref="E135" si="87">D135/C135*100</f>
        <v>0</v>
      </c>
      <c r="F135" s="37">
        <f>F125+F128+F134</f>
        <v>0</v>
      </c>
      <c r="G135" s="37">
        <f>G125+G128+G134</f>
        <v>0</v>
      </c>
      <c r="H135" s="24"/>
      <c r="I135" s="37">
        <f>I125+I128+I134</f>
        <v>0</v>
      </c>
      <c r="J135" s="37">
        <f>J125+J128+J134</f>
        <v>0</v>
      </c>
      <c r="K135" s="24"/>
      <c r="L135" s="37">
        <f>L125+L128+L134</f>
        <v>88499.799999999988</v>
      </c>
      <c r="M135" s="37">
        <f>M125+M128+M134</f>
        <v>0</v>
      </c>
      <c r="N135" s="36">
        <f t="shared" si="66"/>
        <v>0</v>
      </c>
    </row>
    <row r="136" spans="1:14" ht="20.25" customHeight="1" x14ac:dyDescent="0.35">
      <c r="A136" s="51" t="s">
        <v>20</v>
      </c>
      <c r="B136" s="80" t="s">
        <v>7</v>
      </c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2"/>
    </row>
    <row r="137" spans="1:14" x14ac:dyDescent="0.25">
      <c r="A137" s="87" t="s">
        <v>56</v>
      </c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9"/>
    </row>
    <row r="138" spans="1:14" ht="20.25" customHeight="1" x14ac:dyDescent="0.25">
      <c r="A138" s="63" t="s">
        <v>85</v>
      </c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5"/>
    </row>
    <row r="139" spans="1:14" ht="32.25" customHeight="1" x14ac:dyDescent="0.25">
      <c r="A139" s="66" t="s">
        <v>29</v>
      </c>
      <c r="B139" s="67"/>
      <c r="C139" s="32">
        <f>F139+I139+L139</f>
        <v>3735.8</v>
      </c>
      <c r="D139" s="32">
        <f>G139+J139+M139</f>
        <v>0</v>
      </c>
      <c r="E139" s="32">
        <f t="shared" ref="E139:E140" si="88">D139/C139*100</f>
        <v>0</v>
      </c>
      <c r="F139" s="52"/>
      <c r="G139" s="52"/>
      <c r="H139" s="52"/>
      <c r="I139" s="52"/>
      <c r="J139" s="52"/>
      <c r="K139" s="52"/>
      <c r="L139" s="52" t="s">
        <v>86</v>
      </c>
      <c r="M139" s="11">
        <v>0</v>
      </c>
      <c r="N139" s="32">
        <f t="shared" ref="N139" si="89">M139/L139*100</f>
        <v>0</v>
      </c>
    </row>
    <row r="140" spans="1:14" ht="20.25" customHeight="1" x14ac:dyDescent="0.35">
      <c r="A140" s="86" t="s">
        <v>59</v>
      </c>
      <c r="B140" s="86"/>
      <c r="C140" s="33">
        <f>C139</f>
        <v>3735.8</v>
      </c>
      <c r="D140" s="33">
        <f>D139</f>
        <v>0</v>
      </c>
      <c r="E140" s="34">
        <f t="shared" si="88"/>
        <v>0</v>
      </c>
      <c r="F140" s="33">
        <f>F139</f>
        <v>0</v>
      </c>
      <c r="G140" s="33">
        <f>G139</f>
        <v>0</v>
      </c>
      <c r="H140" s="55"/>
      <c r="I140" s="33">
        <f>I139</f>
        <v>0</v>
      </c>
      <c r="J140" s="33">
        <f>J139</f>
        <v>0</v>
      </c>
      <c r="K140" s="55"/>
      <c r="L140" s="33" t="str">
        <f>L139</f>
        <v>3735,8</v>
      </c>
      <c r="M140" s="33">
        <f>M139</f>
        <v>0</v>
      </c>
      <c r="N140" s="34">
        <f t="shared" ref="N140" si="90">M140/L140*100</f>
        <v>0</v>
      </c>
    </row>
    <row r="141" spans="1:14" x14ac:dyDescent="0.25">
      <c r="A141" s="87" t="s">
        <v>57</v>
      </c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9"/>
    </row>
    <row r="142" spans="1:14" ht="15.75" customHeight="1" x14ac:dyDescent="0.25">
      <c r="A142" s="63" t="s">
        <v>87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5"/>
    </row>
    <row r="143" spans="1:14" x14ac:dyDescent="0.25">
      <c r="A143" s="66" t="s">
        <v>29</v>
      </c>
      <c r="B143" s="67"/>
      <c r="C143" s="32">
        <f>F143+I143+L143</f>
        <v>4609.8999999999996</v>
      </c>
      <c r="D143" s="32">
        <f>G143+J143+M143</f>
        <v>75.3</v>
      </c>
      <c r="E143" s="32">
        <f t="shared" ref="E143:E144" si="91">D143/C143*100</f>
        <v>1.633441072474457</v>
      </c>
      <c r="F143" s="17"/>
      <c r="G143" s="17"/>
      <c r="H143" s="11"/>
      <c r="I143" s="17"/>
      <c r="J143" s="17"/>
      <c r="K143" s="11"/>
      <c r="L143" s="17">
        <v>4609.8999999999996</v>
      </c>
      <c r="M143" s="17">
        <v>75.3</v>
      </c>
      <c r="N143" s="32">
        <f t="shared" si="66"/>
        <v>1.633441072474457</v>
      </c>
    </row>
    <row r="144" spans="1:14" x14ac:dyDescent="0.25">
      <c r="A144" s="104" t="s">
        <v>54</v>
      </c>
      <c r="B144" s="105"/>
      <c r="C144" s="33">
        <f>C143</f>
        <v>4609.8999999999996</v>
      </c>
      <c r="D144" s="33">
        <f>D143</f>
        <v>75.3</v>
      </c>
      <c r="E144" s="33">
        <f t="shared" si="91"/>
        <v>1.633441072474457</v>
      </c>
      <c r="F144" s="33">
        <f t="shared" ref="F144:G144" si="92">F143</f>
        <v>0</v>
      </c>
      <c r="G144" s="33">
        <f t="shared" si="92"/>
        <v>0</v>
      </c>
      <c r="H144" s="24"/>
      <c r="I144" s="33">
        <f t="shared" ref="I144:J144" si="93">I143</f>
        <v>0</v>
      </c>
      <c r="J144" s="33">
        <f t="shared" si="93"/>
        <v>0</v>
      </c>
      <c r="K144" s="24"/>
      <c r="L144" s="33">
        <f>SUM(L143)</f>
        <v>4609.8999999999996</v>
      </c>
      <c r="M144" s="33">
        <f>SUM(M143)</f>
        <v>75.3</v>
      </c>
      <c r="N144" s="33">
        <f t="shared" si="66"/>
        <v>1.633441072474457</v>
      </c>
    </row>
    <row r="145" spans="1:14" ht="15.75" customHeight="1" x14ac:dyDescent="0.25">
      <c r="A145" s="63" t="s">
        <v>88</v>
      </c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5"/>
    </row>
    <row r="146" spans="1:14" x14ac:dyDescent="0.25">
      <c r="A146" s="66" t="s">
        <v>29</v>
      </c>
      <c r="B146" s="67"/>
      <c r="C146" s="32">
        <f>F146+I146+L146</f>
        <v>128901.90000000001</v>
      </c>
      <c r="D146" s="32">
        <f>G146+J146+M146</f>
        <v>5400</v>
      </c>
      <c r="E146" s="32">
        <f t="shared" ref="E146:E147" si="94">D146/C146*100</f>
        <v>4.1892322766382808</v>
      </c>
      <c r="F146" s="17"/>
      <c r="G146" s="17"/>
      <c r="H146" s="17"/>
      <c r="I146" s="17">
        <v>186.3</v>
      </c>
      <c r="J146" s="17">
        <v>0</v>
      </c>
      <c r="K146" s="38">
        <f t="shared" ref="K146:K147" si="95">J146/I146*100</f>
        <v>0</v>
      </c>
      <c r="L146" s="17">
        <v>128715.6</v>
      </c>
      <c r="M146" s="17">
        <v>5400</v>
      </c>
      <c r="N146" s="38">
        <f t="shared" si="66"/>
        <v>4.1952956751163031</v>
      </c>
    </row>
    <row r="147" spans="1:14" x14ac:dyDescent="0.25">
      <c r="A147" s="68" t="s">
        <v>54</v>
      </c>
      <c r="B147" s="126"/>
      <c r="C147" s="33">
        <f>C146</f>
        <v>128901.90000000001</v>
      </c>
      <c r="D147" s="33">
        <f>D146</f>
        <v>5400</v>
      </c>
      <c r="E147" s="33">
        <f t="shared" si="94"/>
        <v>4.1892322766382808</v>
      </c>
      <c r="F147" s="33">
        <f t="shared" ref="F147:G147" si="96">F146</f>
        <v>0</v>
      </c>
      <c r="G147" s="33">
        <f t="shared" si="96"/>
        <v>0</v>
      </c>
      <c r="H147" s="32"/>
      <c r="I147" s="33">
        <f t="shared" ref="I147:J147" si="97">I146</f>
        <v>186.3</v>
      </c>
      <c r="J147" s="33">
        <f t="shared" si="97"/>
        <v>0</v>
      </c>
      <c r="K147" s="33">
        <f t="shared" si="95"/>
        <v>0</v>
      </c>
      <c r="L147" s="33">
        <f>SUM(L146)</f>
        <v>128715.6</v>
      </c>
      <c r="M147" s="33">
        <f>SUM(M146)</f>
        <v>5400</v>
      </c>
      <c r="N147" s="33">
        <f t="shared" ref="N147" si="98">M147/L147*100</f>
        <v>4.1952956751163031</v>
      </c>
    </row>
    <row r="148" spans="1:14" ht="15.75" customHeight="1" x14ac:dyDescent="0.25">
      <c r="A148" s="63" t="s">
        <v>89</v>
      </c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5"/>
    </row>
    <row r="149" spans="1:14" x14ac:dyDescent="0.25">
      <c r="A149" s="66" t="s">
        <v>29</v>
      </c>
      <c r="B149" s="67"/>
      <c r="C149" s="35">
        <f>F149+I149+L149</f>
        <v>9528.0999999999985</v>
      </c>
      <c r="D149" s="35">
        <f>G149+J149+M149</f>
        <v>105.7</v>
      </c>
      <c r="E149" s="35">
        <f t="shared" ref="E149:E150" si="99">D149/C149*100</f>
        <v>1.1093502377179083</v>
      </c>
      <c r="F149" s="19">
        <v>380.9</v>
      </c>
      <c r="G149" s="19">
        <v>0</v>
      </c>
      <c r="H149" s="35">
        <f t="shared" ref="H149:H150" si="100">G149/F149*100</f>
        <v>0</v>
      </c>
      <c r="I149" s="19">
        <v>107.4</v>
      </c>
      <c r="J149" s="19">
        <v>0</v>
      </c>
      <c r="K149" s="35">
        <f t="shared" ref="K149:K150" si="101">J149/I149*100</f>
        <v>0</v>
      </c>
      <c r="L149" s="19">
        <v>9039.7999999999993</v>
      </c>
      <c r="M149" s="19">
        <v>105.7</v>
      </c>
      <c r="N149" s="35">
        <f t="shared" si="66"/>
        <v>1.1692736564968254</v>
      </c>
    </row>
    <row r="150" spans="1:14" x14ac:dyDescent="0.25">
      <c r="A150" s="68" t="s">
        <v>54</v>
      </c>
      <c r="B150" s="126"/>
      <c r="C150" s="36">
        <f>C149</f>
        <v>9528.0999999999985</v>
      </c>
      <c r="D150" s="36">
        <f>D149</f>
        <v>105.7</v>
      </c>
      <c r="E150" s="36">
        <f t="shared" si="99"/>
        <v>1.1093502377179083</v>
      </c>
      <c r="F150" s="36">
        <f>F149</f>
        <v>380.9</v>
      </c>
      <c r="G150" s="36">
        <f t="shared" ref="G150" si="102">G149</f>
        <v>0</v>
      </c>
      <c r="H150" s="35">
        <f t="shared" si="100"/>
        <v>0</v>
      </c>
      <c r="I150" s="36">
        <f t="shared" ref="I150:J150" si="103">I149</f>
        <v>107.4</v>
      </c>
      <c r="J150" s="36">
        <f t="shared" si="103"/>
        <v>0</v>
      </c>
      <c r="K150" s="35">
        <f t="shared" si="101"/>
        <v>0</v>
      </c>
      <c r="L150" s="36">
        <f>SUM(L149)</f>
        <v>9039.7999999999993</v>
      </c>
      <c r="M150" s="36">
        <f>SUM(M149)</f>
        <v>105.7</v>
      </c>
      <c r="N150" s="36">
        <f t="shared" si="66"/>
        <v>1.1692736564968254</v>
      </c>
    </row>
    <row r="151" spans="1:14" ht="15.75" customHeight="1" x14ac:dyDescent="0.25">
      <c r="A151" s="77" t="s">
        <v>90</v>
      </c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9"/>
    </row>
    <row r="152" spans="1:14" x14ac:dyDescent="0.25">
      <c r="A152" s="66" t="s">
        <v>29</v>
      </c>
      <c r="B152" s="67"/>
      <c r="C152" s="35">
        <f>F152+I152+L152</f>
        <v>9827.2999999999993</v>
      </c>
      <c r="D152" s="35">
        <f>G152+J152+M152</f>
        <v>154.69999999999999</v>
      </c>
      <c r="E152" s="35">
        <f t="shared" ref="E152:E153" si="104">D152/C152*100</f>
        <v>1.574186195597977</v>
      </c>
      <c r="F152" s="19"/>
      <c r="G152" s="19"/>
      <c r="H152" s="11"/>
      <c r="I152" s="19"/>
      <c r="J152" s="19"/>
      <c r="K152" s="11"/>
      <c r="L152" s="19">
        <v>9827.2999999999993</v>
      </c>
      <c r="M152" s="19">
        <v>154.69999999999999</v>
      </c>
      <c r="N152" s="35">
        <f t="shared" si="66"/>
        <v>1.574186195597977</v>
      </c>
    </row>
    <row r="153" spans="1:14" ht="15.75" customHeight="1" x14ac:dyDescent="0.25">
      <c r="A153" s="104" t="s">
        <v>54</v>
      </c>
      <c r="B153" s="105"/>
      <c r="C153" s="36">
        <f>C152</f>
        <v>9827.2999999999993</v>
      </c>
      <c r="D153" s="36">
        <f>D152</f>
        <v>154.69999999999999</v>
      </c>
      <c r="E153" s="36">
        <f t="shared" si="104"/>
        <v>1.574186195597977</v>
      </c>
      <c r="F153" s="36">
        <f t="shared" ref="F153:G153" si="105">F152</f>
        <v>0</v>
      </c>
      <c r="G153" s="36">
        <f t="shared" si="105"/>
        <v>0</v>
      </c>
      <c r="H153" s="24"/>
      <c r="I153" s="36">
        <f t="shared" ref="I153:J153" si="106">I152</f>
        <v>0</v>
      </c>
      <c r="J153" s="36">
        <f t="shared" si="106"/>
        <v>0</v>
      </c>
      <c r="K153" s="24"/>
      <c r="L153" s="36">
        <f>SUM(L152)</f>
        <v>9827.2999999999993</v>
      </c>
      <c r="M153" s="36">
        <f>SUM(M152)</f>
        <v>154.69999999999999</v>
      </c>
      <c r="N153" s="36">
        <f t="shared" si="66"/>
        <v>1.574186195597977</v>
      </c>
    </row>
    <row r="154" spans="1:14" ht="15.75" customHeight="1" x14ac:dyDescent="0.25">
      <c r="A154" s="63" t="s">
        <v>91</v>
      </c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5"/>
    </row>
    <row r="155" spans="1:14" x14ac:dyDescent="0.25">
      <c r="A155" s="66" t="s">
        <v>29</v>
      </c>
      <c r="B155" s="67"/>
      <c r="C155" s="32">
        <f>F155+I155+L155</f>
        <v>20008.5</v>
      </c>
      <c r="D155" s="32">
        <f>G155+J155+M155</f>
        <v>329.8</v>
      </c>
      <c r="E155" s="32">
        <f t="shared" ref="E155:E156" si="107">D155/C155*100</f>
        <v>1.6482994727240925</v>
      </c>
      <c r="F155" s="17"/>
      <c r="G155" s="17"/>
      <c r="H155" s="11"/>
      <c r="I155" s="17"/>
      <c r="J155" s="17"/>
      <c r="K155" s="11"/>
      <c r="L155" s="17">
        <v>20008.5</v>
      </c>
      <c r="M155" s="17">
        <v>329.8</v>
      </c>
      <c r="N155" s="32">
        <f t="shared" si="66"/>
        <v>1.6482994727240925</v>
      </c>
    </row>
    <row r="156" spans="1:14" x14ac:dyDescent="0.25">
      <c r="A156" s="68" t="s">
        <v>54</v>
      </c>
      <c r="B156" s="126"/>
      <c r="C156" s="33">
        <f>C155</f>
        <v>20008.5</v>
      </c>
      <c r="D156" s="33">
        <f>D155</f>
        <v>329.8</v>
      </c>
      <c r="E156" s="33">
        <f t="shared" si="107"/>
        <v>1.6482994727240925</v>
      </c>
      <c r="F156" s="33">
        <f t="shared" ref="F156:G156" si="108">F155</f>
        <v>0</v>
      </c>
      <c r="G156" s="33">
        <f t="shared" si="108"/>
        <v>0</v>
      </c>
      <c r="H156" s="24"/>
      <c r="I156" s="33">
        <f t="shared" ref="I156:J156" si="109">I155</f>
        <v>0</v>
      </c>
      <c r="J156" s="33">
        <f t="shared" si="109"/>
        <v>0</v>
      </c>
      <c r="K156" s="24"/>
      <c r="L156" s="33">
        <f>SUM(L155)</f>
        <v>20008.5</v>
      </c>
      <c r="M156" s="33">
        <f>SUM(M155)</f>
        <v>329.8</v>
      </c>
      <c r="N156" s="33">
        <f t="shared" si="66"/>
        <v>1.6482994727240925</v>
      </c>
    </row>
    <row r="157" spans="1:14" ht="15.75" customHeight="1" x14ac:dyDescent="0.25">
      <c r="A157" s="77" t="s">
        <v>92</v>
      </c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9"/>
    </row>
    <row r="158" spans="1:14" x14ac:dyDescent="0.25">
      <c r="A158" s="66" t="s">
        <v>29</v>
      </c>
      <c r="B158" s="67"/>
      <c r="C158" s="32">
        <f>F158+I158+L158</f>
        <v>2230</v>
      </c>
      <c r="D158" s="32">
        <f>G158+J158+M158</f>
        <v>0</v>
      </c>
      <c r="E158" s="32">
        <f t="shared" ref="E158:E161" si="110">D158/C158*100</f>
        <v>0</v>
      </c>
      <c r="F158" s="17"/>
      <c r="G158" s="17"/>
      <c r="H158" s="11"/>
      <c r="I158" s="17"/>
      <c r="J158" s="17"/>
      <c r="K158" s="11"/>
      <c r="L158" s="17">
        <v>2230</v>
      </c>
      <c r="M158" s="17">
        <v>0</v>
      </c>
      <c r="N158" s="32">
        <f t="shared" ref="N158:N218" si="111">M158/L158*100</f>
        <v>0</v>
      </c>
    </row>
    <row r="159" spans="1:14" x14ac:dyDescent="0.25">
      <c r="A159" s="68" t="s">
        <v>54</v>
      </c>
      <c r="B159" s="126"/>
      <c r="C159" s="33">
        <f>F159+I159+L159</f>
        <v>2230</v>
      </c>
      <c r="D159" s="33">
        <f>G159+J159+M159</f>
        <v>0</v>
      </c>
      <c r="E159" s="33">
        <f t="shared" si="110"/>
        <v>0</v>
      </c>
      <c r="F159" s="33">
        <f t="shared" ref="F159:G159" si="112">F158</f>
        <v>0</v>
      </c>
      <c r="G159" s="33">
        <f t="shared" si="112"/>
        <v>0</v>
      </c>
      <c r="H159" s="24"/>
      <c r="I159" s="33">
        <f t="shared" ref="I159:M159" si="113">I158</f>
        <v>0</v>
      </c>
      <c r="J159" s="33">
        <f t="shared" si="113"/>
        <v>0</v>
      </c>
      <c r="K159" s="24"/>
      <c r="L159" s="33">
        <f t="shared" si="113"/>
        <v>2230</v>
      </c>
      <c r="M159" s="33">
        <f t="shared" si="113"/>
        <v>0</v>
      </c>
      <c r="N159" s="32">
        <f t="shared" si="111"/>
        <v>0</v>
      </c>
    </row>
    <row r="160" spans="1:14" x14ac:dyDescent="0.25">
      <c r="A160" s="70" t="s">
        <v>60</v>
      </c>
      <c r="B160" s="71"/>
      <c r="C160" s="33">
        <f>C144+C147+C150+C153+C156+C159</f>
        <v>175105.7</v>
      </c>
      <c r="D160" s="33">
        <f>D144+D147+D150+D153+D156+D159</f>
        <v>6065.5</v>
      </c>
      <c r="E160" s="33">
        <f t="shared" si="110"/>
        <v>3.4639077996889873</v>
      </c>
      <c r="F160" s="33">
        <f>F144+F147+F150+F153+F156+F159</f>
        <v>380.9</v>
      </c>
      <c r="G160" s="33">
        <f>G144+G147+G150+G153+G156+G159</f>
        <v>0</v>
      </c>
      <c r="H160" s="33">
        <f t="shared" ref="H160" si="114">G160/F160*100</f>
        <v>0</v>
      </c>
      <c r="I160" s="33">
        <f>I144+I147+I150+I153+I156+I159</f>
        <v>293.70000000000005</v>
      </c>
      <c r="J160" s="33">
        <f>J144+J147+J150+J153+J156+J159</f>
        <v>0</v>
      </c>
      <c r="K160" s="33">
        <f t="shared" ref="K160" si="115">J160/I160*100</f>
        <v>0</v>
      </c>
      <c r="L160" s="33">
        <f>L144+L147+L150+L153+L156+L159</f>
        <v>174431.09999999998</v>
      </c>
      <c r="M160" s="33">
        <f>M144+M147+M150+M153+M156+M159</f>
        <v>6065.5</v>
      </c>
      <c r="N160" s="33">
        <f t="shared" si="111"/>
        <v>3.4773042192590662</v>
      </c>
    </row>
    <row r="161" spans="1:14" x14ac:dyDescent="0.25">
      <c r="A161" s="68" t="s">
        <v>31</v>
      </c>
      <c r="B161" s="103"/>
      <c r="C161" s="34">
        <f>C140+C160</f>
        <v>178841.5</v>
      </c>
      <c r="D161" s="34">
        <f>D140+D160</f>
        <v>6065.5</v>
      </c>
      <c r="E161" s="34">
        <f t="shared" si="110"/>
        <v>3.3915506188440601</v>
      </c>
      <c r="F161" s="34">
        <f>F140+F160</f>
        <v>380.9</v>
      </c>
      <c r="G161" s="34">
        <f>G140+G160</f>
        <v>0</v>
      </c>
      <c r="H161" s="33">
        <f t="shared" ref="H161" si="116">G161/F161*100</f>
        <v>0</v>
      </c>
      <c r="I161" s="34">
        <f>I140+I160</f>
        <v>293.70000000000005</v>
      </c>
      <c r="J161" s="34">
        <f>J140+J160</f>
        <v>0</v>
      </c>
      <c r="K161" s="34">
        <f t="shared" ref="K161" si="117">J161/I161*100</f>
        <v>0</v>
      </c>
      <c r="L161" s="34">
        <f>L140+L160</f>
        <v>178166.89999999997</v>
      </c>
      <c r="M161" s="34">
        <f>M140+M160</f>
        <v>6065.5</v>
      </c>
      <c r="N161" s="33">
        <f t="shared" si="111"/>
        <v>3.4043921738549652</v>
      </c>
    </row>
    <row r="162" spans="1:14" s="8" customFormat="1" ht="27.75" customHeight="1" x14ac:dyDescent="0.35">
      <c r="A162" s="51" t="s">
        <v>21</v>
      </c>
      <c r="B162" s="80" t="s">
        <v>8</v>
      </c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2"/>
    </row>
    <row r="163" spans="1:14" s="8" customFormat="1" x14ac:dyDescent="0.25">
      <c r="A163" s="87" t="s">
        <v>56</v>
      </c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9"/>
    </row>
    <row r="164" spans="1:14" s="8" customFormat="1" x14ac:dyDescent="0.25">
      <c r="A164" s="63" t="s">
        <v>93</v>
      </c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5"/>
    </row>
    <row r="165" spans="1:14" s="8" customFormat="1" ht="27.75" customHeight="1" x14ac:dyDescent="0.25">
      <c r="A165" s="66" t="s">
        <v>30</v>
      </c>
      <c r="B165" s="67"/>
      <c r="C165" s="32">
        <f>F165+I165+L165</f>
        <v>7240.3</v>
      </c>
      <c r="D165" s="32">
        <f>G165+J165+M165</f>
        <v>0</v>
      </c>
      <c r="E165" s="32">
        <f t="shared" ref="E165:E166" si="118">D165/C165*100</f>
        <v>0</v>
      </c>
      <c r="F165" s="52"/>
      <c r="G165" s="52"/>
      <c r="H165" s="52"/>
      <c r="I165" s="52"/>
      <c r="J165" s="52"/>
      <c r="K165" s="52"/>
      <c r="L165" s="52" t="s">
        <v>94</v>
      </c>
      <c r="M165" s="44">
        <v>0</v>
      </c>
      <c r="N165" s="32">
        <f t="shared" ref="N165:N166" si="119">M165/L165*100</f>
        <v>0</v>
      </c>
    </row>
    <row r="166" spans="1:14" s="8" customFormat="1" ht="27.75" customHeight="1" x14ac:dyDescent="0.25">
      <c r="A166" s="86" t="s">
        <v>59</v>
      </c>
      <c r="B166" s="86"/>
      <c r="C166" s="33">
        <f>C165</f>
        <v>7240.3</v>
      </c>
      <c r="D166" s="33">
        <f>D165</f>
        <v>0</v>
      </c>
      <c r="E166" s="32">
        <f t="shared" si="118"/>
        <v>0</v>
      </c>
      <c r="F166" s="33">
        <f>F165</f>
        <v>0</v>
      </c>
      <c r="G166" s="33">
        <f>G165</f>
        <v>0</v>
      </c>
      <c r="H166" s="56"/>
      <c r="I166" s="33">
        <f>I165</f>
        <v>0</v>
      </c>
      <c r="J166" s="33">
        <f>J165</f>
        <v>0</v>
      </c>
      <c r="K166" s="56"/>
      <c r="L166" s="33" t="str">
        <f>L165</f>
        <v>7240,3</v>
      </c>
      <c r="M166" s="33">
        <f>M165</f>
        <v>0</v>
      </c>
      <c r="N166" s="32">
        <f t="shared" si="119"/>
        <v>0</v>
      </c>
    </row>
    <row r="167" spans="1:14" s="8" customFormat="1" x14ac:dyDescent="0.25">
      <c r="A167" s="87" t="s">
        <v>57</v>
      </c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9"/>
    </row>
    <row r="168" spans="1:14" ht="15.75" customHeight="1" x14ac:dyDescent="0.25">
      <c r="A168" s="77" t="s">
        <v>95</v>
      </c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9"/>
    </row>
    <row r="169" spans="1:14" ht="30" customHeight="1" x14ac:dyDescent="0.25">
      <c r="A169" s="66" t="s">
        <v>30</v>
      </c>
      <c r="B169" s="67"/>
      <c r="C169" s="32">
        <f>F169+I169+L169</f>
        <v>4248.2</v>
      </c>
      <c r="D169" s="32">
        <f>G169+J169+M169</f>
        <v>92.9</v>
      </c>
      <c r="E169" s="32">
        <f t="shared" ref="E169:E170" si="120">D169/C169*100</f>
        <v>2.1868085306718141</v>
      </c>
      <c r="F169" s="17"/>
      <c r="G169" s="17"/>
      <c r="H169" s="11"/>
      <c r="I169" s="17"/>
      <c r="J169" s="17"/>
      <c r="K169" s="11"/>
      <c r="L169" s="17">
        <v>4248.2</v>
      </c>
      <c r="M169" s="17">
        <v>92.9</v>
      </c>
      <c r="N169" s="32">
        <f t="shared" si="111"/>
        <v>2.1868085306718141</v>
      </c>
    </row>
    <row r="170" spans="1:14" x14ac:dyDescent="0.25">
      <c r="A170" s="68" t="s">
        <v>54</v>
      </c>
      <c r="B170" s="126"/>
      <c r="C170" s="33">
        <f>C169</f>
        <v>4248.2</v>
      </c>
      <c r="D170" s="33">
        <f>D169</f>
        <v>92.9</v>
      </c>
      <c r="E170" s="32">
        <f t="shared" si="120"/>
        <v>2.1868085306718141</v>
      </c>
      <c r="F170" s="33">
        <f t="shared" ref="F170:G170" si="121">F169</f>
        <v>0</v>
      </c>
      <c r="G170" s="33">
        <f t="shared" si="121"/>
        <v>0</v>
      </c>
      <c r="H170" s="24"/>
      <c r="I170" s="33">
        <f t="shared" ref="I170:J170" si="122">I169</f>
        <v>0</v>
      </c>
      <c r="J170" s="33">
        <f t="shared" si="122"/>
        <v>0</v>
      </c>
      <c r="K170" s="24"/>
      <c r="L170" s="33">
        <f>SUM(L169)</f>
        <v>4248.2</v>
      </c>
      <c r="M170" s="33">
        <f>SUM(M169)</f>
        <v>92.9</v>
      </c>
      <c r="N170" s="33">
        <f t="shared" si="111"/>
        <v>2.1868085306718141</v>
      </c>
    </row>
    <row r="171" spans="1:14" ht="15.75" customHeight="1" x14ac:dyDescent="0.25">
      <c r="A171" s="63" t="s">
        <v>96</v>
      </c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5"/>
    </row>
    <row r="172" spans="1:14" ht="30" customHeight="1" x14ac:dyDescent="0.25">
      <c r="A172" s="66" t="s">
        <v>30</v>
      </c>
      <c r="B172" s="67"/>
      <c r="C172" s="32">
        <f t="shared" ref="C172:D172" si="123">F172+I172+L172</f>
        <v>237363.7</v>
      </c>
      <c r="D172" s="32">
        <f t="shared" si="123"/>
        <v>9100</v>
      </c>
      <c r="E172" s="32">
        <f t="shared" ref="E172:E173" si="124">D172/C172*100</f>
        <v>3.8337791330350846</v>
      </c>
      <c r="F172" s="17"/>
      <c r="G172" s="17"/>
      <c r="H172" s="11"/>
      <c r="I172" s="17">
        <v>3690.6</v>
      </c>
      <c r="J172" s="17">
        <v>0</v>
      </c>
      <c r="K172" s="32">
        <f t="shared" ref="K172:K173" si="125">J172/I172*100</f>
        <v>0</v>
      </c>
      <c r="L172" s="17">
        <v>233673.1</v>
      </c>
      <c r="M172" s="17">
        <v>9100</v>
      </c>
      <c r="N172" s="32">
        <f t="shared" si="111"/>
        <v>3.8943293002061425</v>
      </c>
    </row>
    <row r="173" spans="1:14" ht="18.75" customHeight="1" x14ac:dyDescent="0.25">
      <c r="A173" s="104" t="s">
        <v>54</v>
      </c>
      <c r="B173" s="105"/>
      <c r="C173" s="33">
        <f>C172</f>
        <v>237363.7</v>
      </c>
      <c r="D173" s="33">
        <f>D172</f>
        <v>9100</v>
      </c>
      <c r="E173" s="32">
        <f t="shared" si="124"/>
        <v>3.8337791330350846</v>
      </c>
      <c r="F173" s="33">
        <f>F172</f>
        <v>0</v>
      </c>
      <c r="G173" s="33">
        <f>G172</f>
        <v>0</v>
      </c>
      <c r="H173" s="24"/>
      <c r="I173" s="33">
        <f>I172</f>
        <v>3690.6</v>
      </c>
      <c r="J173" s="33">
        <f>J172</f>
        <v>0</v>
      </c>
      <c r="K173" s="24">
        <f t="shared" si="125"/>
        <v>0</v>
      </c>
      <c r="L173" s="33">
        <f>L172</f>
        <v>233673.1</v>
      </c>
      <c r="M173" s="33">
        <f>M172</f>
        <v>9100</v>
      </c>
      <c r="N173" s="33">
        <f t="shared" ref="N173" si="126">M173/L173*100</f>
        <v>3.8943293002061425</v>
      </c>
    </row>
    <row r="174" spans="1:14" ht="15.75" customHeight="1" x14ac:dyDescent="0.25">
      <c r="A174" s="77" t="s">
        <v>97</v>
      </c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9"/>
    </row>
    <row r="175" spans="1:14" ht="31.5" customHeight="1" x14ac:dyDescent="0.25">
      <c r="A175" s="66" t="s">
        <v>30</v>
      </c>
      <c r="B175" s="67"/>
      <c r="C175" s="32">
        <f>F175+I175+L175</f>
        <v>4870.6000000000004</v>
      </c>
      <c r="D175" s="32">
        <f>G175+J175+M175</f>
        <v>46.9</v>
      </c>
      <c r="E175" s="32">
        <f t="shared" ref="E175:E176" si="127">D175/C175*100</f>
        <v>0.96292037941937325</v>
      </c>
      <c r="F175" s="17"/>
      <c r="G175" s="17"/>
      <c r="H175" s="11"/>
      <c r="I175" s="17"/>
      <c r="J175" s="17"/>
      <c r="K175" s="11"/>
      <c r="L175" s="17">
        <v>4870.6000000000004</v>
      </c>
      <c r="M175" s="17">
        <v>46.9</v>
      </c>
      <c r="N175" s="32">
        <f t="shared" si="111"/>
        <v>0.96292037941937325</v>
      </c>
    </row>
    <row r="176" spans="1:14" x14ac:dyDescent="0.25">
      <c r="A176" s="104" t="s">
        <v>54</v>
      </c>
      <c r="B176" s="105"/>
      <c r="C176" s="33">
        <f>C175</f>
        <v>4870.6000000000004</v>
      </c>
      <c r="D176" s="33">
        <f>D175</f>
        <v>46.9</v>
      </c>
      <c r="E176" s="33">
        <f t="shared" si="127"/>
        <v>0.96292037941937325</v>
      </c>
      <c r="F176" s="33">
        <f t="shared" ref="F176:I176" si="128">F175</f>
        <v>0</v>
      </c>
      <c r="G176" s="33">
        <f t="shared" si="128"/>
        <v>0</v>
      </c>
      <c r="H176" s="33"/>
      <c r="I176" s="33">
        <f t="shared" si="128"/>
        <v>0</v>
      </c>
      <c r="J176" s="33">
        <f t="shared" ref="J176" si="129">J175</f>
        <v>0</v>
      </c>
      <c r="K176" s="24"/>
      <c r="L176" s="33">
        <f>SUM(L175)</f>
        <v>4870.6000000000004</v>
      </c>
      <c r="M176" s="33">
        <f>SUM(M175)</f>
        <v>46.9</v>
      </c>
      <c r="N176" s="33">
        <f t="shared" si="111"/>
        <v>0.96292037941937325</v>
      </c>
    </row>
    <row r="177" spans="1:14" ht="28.5" customHeight="1" x14ac:dyDescent="0.25">
      <c r="A177" s="77" t="s">
        <v>98</v>
      </c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9"/>
    </row>
    <row r="178" spans="1:14" ht="31.5" customHeight="1" x14ac:dyDescent="0.25">
      <c r="A178" s="66" t="s">
        <v>30</v>
      </c>
      <c r="B178" s="67"/>
      <c r="C178" s="32">
        <f>F178+I178+L178</f>
        <v>2200</v>
      </c>
      <c r="D178" s="32">
        <f>G178+J178+M178</f>
        <v>198.3</v>
      </c>
      <c r="E178" s="32">
        <f t="shared" ref="E178" si="130">D178/C178*100</f>
        <v>9.0136363636363637</v>
      </c>
      <c r="F178" s="17"/>
      <c r="G178" s="17"/>
      <c r="H178" s="11"/>
      <c r="I178" s="17"/>
      <c r="J178" s="17"/>
      <c r="K178" s="11"/>
      <c r="L178" s="17">
        <v>2200</v>
      </c>
      <c r="M178" s="17">
        <v>198.3</v>
      </c>
      <c r="N178" s="32">
        <f t="shared" si="111"/>
        <v>9.0136363636363637</v>
      </c>
    </row>
    <row r="179" spans="1:14" x14ac:dyDescent="0.25">
      <c r="A179" s="68" t="s">
        <v>54</v>
      </c>
      <c r="B179" s="126"/>
      <c r="C179" s="33">
        <f>C178</f>
        <v>2200</v>
      </c>
      <c r="D179" s="33">
        <f t="shared" ref="D179:M179" si="131">D178</f>
        <v>198.3</v>
      </c>
      <c r="E179" s="33">
        <f t="shared" si="131"/>
        <v>9.0136363636363637</v>
      </c>
      <c r="F179" s="33">
        <f t="shared" si="131"/>
        <v>0</v>
      </c>
      <c r="G179" s="33">
        <f t="shared" si="131"/>
        <v>0</v>
      </c>
      <c r="H179" s="33"/>
      <c r="I179" s="33">
        <f t="shared" si="131"/>
        <v>0</v>
      </c>
      <c r="J179" s="33">
        <f t="shared" si="131"/>
        <v>0</v>
      </c>
      <c r="K179" s="33"/>
      <c r="L179" s="33">
        <f t="shared" si="131"/>
        <v>2200</v>
      </c>
      <c r="M179" s="33">
        <f t="shared" si="131"/>
        <v>198.3</v>
      </c>
      <c r="N179" s="33">
        <f>M179/L179*100</f>
        <v>9.0136363636363637</v>
      </c>
    </row>
    <row r="180" spans="1:14" hidden="1" x14ac:dyDescent="0.25">
      <c r="A180" s="77" t="s">
        <v>99</v>
      </c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9"/>
    </row>
    <row r="181" spans="1:14" ht="31.5" hidden="1" customHeight="1" x14ac:dyDescent="0.25">
      <c r="A181" s="66" t="s">
        <v>30</v>
      </c>
      <c r="B181" s="67"/>
      <c r="C181" s="32">
        <f>F181+I181+L181</f>
        <v>0</v>
      </c>
      <c r="D181" s="32">
        <f>G181+J181+M181</f>
        <v>0</v>
      </c>
      <c r="E181" s="32"/>
      <c r="F181" s="17"/>
      <c r="G181" s="17"/>
      <c r="H181" s="24"/>
      <c r="I181" s="17"/>
      <c r="J181" s="17"/>
      <c r="K181" s="24"/>
      <c r="L181" s="17"/>
      <c r="M181" s="17"/>
      <c r="N181" s="32"/>
    </row>
    <row r="182" spans="1:14" hidden="1" x14ac:dyDescent="0.25">
      <c r="A182" s="68" t="s">
        <v>54</v>
      </c>
      <c r="B182" s="126"/>
      <c r="C182" s="33">
        <f>C181</f>
        <v>0</v>
      </c>
      <c r="D182" s="33">
        <f t="shared" ref="D182:M182" si="132">D181</f>
        <v>0</v>
      </c>
      <c r="E182" s="32"/>
      <c r="F182" s="33">
        <f t="shared" si="132"/>
        <v>0</v>
      </c>
      <c r="G182" s="33">
        <f t="shared" si="132"/>
        <v>0</v>
      </c>
      <c r="H182" s="33"/>
      <c r="I182" s="33">
        <f t="shared" si="132"/>
        <v>0</v>
      </c>
      <c r="J182" s="33">
        <f t="shared" si="132"/>
        <v>0</v>
      </c>
      <c r="K182" s="33">
        <f t="shared" si="132"/>
        <v>0</v>
      </c>
      <c r="L182" s="33">
        <f t="shared" si="132"/>
        <v>0</v>
      </c>
      <c r="M182" s="33">
        <f t="shared" si="132"/>
        <v>0</v>
      </c>
      <c r="N182" s="32"/>
    </row>
    <row r="183" spans="1:14" x14ac:dyDescent="0.25">
      <c r="A183" s="70" t="s">
        <v>60</v>
      </c>
      <c r="B183" s="71"/>
      <c r="C183" s="33">
        <f>C170+C173+C176+C179+C182</f>
        <v>248682.50000000003</v>
      </c>
      <c r="D183" s="33">
        <f>D170+D173+D176+D179+D182</f>
        <v>9438.0999999999985</v>
      </c>
      <c r="E183" s="32"/>
      <c r="F183" s="33">
        <f>F170+F173+F176+F179+F182</f>
        <v>0</v>
      </c>
      <c r="G183" s="33">
        <f>G170+G173+G176+G179+G182</f>
        <v>0</v>
      </c>
      <c r="H183" s="33"/>
      <c r="I183" s="33">
        <f>I170+I173+I176+I179+I182</f>
        <v>3690.6</v>
      </c>
      <c r="J183" s="33">
        <f>J170+J173+J176+J179+J182</f>
        <v>0</v>
      </c>
      <c r="K183" s="33">
        <f>J183/I183*100</f>
        <v>0</v>
      </c>
      <c r="L183" s="33">
        <f>L170+L173+L176+L179+L182</f>
        <v>244991.90000000002</v>
      </c>
      <c r="M183" s="33">
        <f>M170+M173+M176+M179+M182</f>
        <v>9438.0999999999985</v>
      </c>
      <c r="N183" s="33">
        <f>M183/L183*100</f>
        <v>3.8524130797793719</v>
      </c>
    </row>
    <row r="184" spans="1:14" x14ac:dyDescent="0.25">
      <c r="A184" s="68" t="s">
        <v>31</v>
      </c>
      <c r="B184" s="103"/>
      <c r="C184" s="34">
        <f>C166+C183</f>
        <v>255922.80000000002</v>
      </c>
      <c r="D184" s="34">
        <f>D166+D183</f>
        <v>9438.0999999999985</v>
      </c>
      <c r="E184" s="34">
        <f t="shared" ref="E184" si="133">D184/C184*100</f>
        <v>3.6878699357775067</v>
      </c>
      <c r="F184" s="34">
        <f>F166+F183</f>
        <v>0</v>
      </c>
      <c r="G184" s="34">
        <f>G166+G183</f>
        <v>0</v>
      </c>
      <c r="H184" s="34"/>
      <c r="I184" s="34">
        <f>I166+I183</f>
        <v>3690.6</v>
      </c>
      <c r="J184" s="34">
        <f>J166+J183</f>
        <v>0</v>
      </c>
      <c r="K184" s="34">
        <f t="shared" ref="K184" si="134">J184/I184*100</f>
        <v>0</v>
      </c>
      <c r="L184" s="34">
        <f>L166+L183</f>
        <v>252232.2</v>
      </c>
      <c r="M184" s="34">
        <f>M166+M183</f>
        <v>9438.0999999999985</v>
      </c>
      <c r="N184" s="34">
        <f t="shared" si="111"/>
        <v>3.7418299487535682</v>
      </c>
    </row>
    <row r="185" spans="1:14" ht="28.5" customHeight="1" x14ac:dyDescent="0.35">
      <c r="A185" s="51" t="s">
        <v>22</v>
      </c>
      <c r="B185" s="80" t="s">
        <v>9</v>
      </c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2"/>
    </row>
    <row r="186" spans="1:14" ht="28.5" customHeight="1" x14ac:dyDescent="0.25">
      <c r="A186" s="87" t="s">
        <v>56</v>
      </c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9"/>
    </row>
    <row r="187" spans="1:14" x14ac:dyDescent="0.25">
      <c r="A187" s="63" t="s">
        <v>100</v>
      </c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5"/>
    </row>
    <row r="188" spans="1:14" ht="28.5" customHeight="1" x14ac:dyDescent="0.25">
      <c r="A188" s="72" t="s">
        <v>27</v>
      </c>
      <c r="B188" s="67"/>
      <c r="C188" s="32">
        <f>F188+I188+L188</f>
        <v>1590</v>
      </c>
      <c r="D188" s="32">
        <f>G188+J188+M188</f>
        <v>0</v>
      </c>
      <c r="E188" s="32">
        <f t="shared" ref="E188:E189" si="135">D188/C188*100</f>
        <v>0</v>
      </c>
      <c r="F188" s="52"/>
      <c r="G188" s="52"/>
      <c r="H188" s="52"/>
      <c r="I188" s="52"/>
      <c r="J188" s="52"/>
      <c r="K188" s="52"/>
      <c r="L188" s="52" t="s">
        <v>101</v>
      </c>
      <c r="M188" s="52" t="s">
        <v>69</v>
      </c>
      <c r="N188" s="32">
        <f t="shared" si="111"/>
        <v>0</v>
      </c>
    </row>
    <row r="189" spans="1:14" ht="28.5" customHeight="1" x14ac:dyDescent="0.25">
      <c r="A189" s="86" t="s">
        <v>59</v>
      </c>
      <c r="B189" s="86"/>
      <c r="C189" s="33">
        <f>C188</f>
        <v>1590</v>
      </c>
      <c r="D189" s="33">
        <f>D188</f>
        <v>0</v>
      </c>
      <c r="E189" s="32">
        <f t="shared" si="135"/>
        <v>0</v>
      </c>
      <c r="F189" s="33">
        <f>F188</f>
        <v>0</v>
      </c>
      <c r="G189" s="33">
        <f>G188</f>
        <v>0</v>
      </c>
      <c r="H189" s="57"/>
      <c r="I189" s="33">
        <f>I188</f>
        <v>0</v>
      </c>
      <c r="J189" s="33">
        <f>J188</f>
        <v>0</v>
      </c>
      <c r="K189" s="57"/>
      <c r="L189" s="33" t="str">
        <f>L188</f>
        <v>1590,0</v>
      </c>
      <c r="M189" s="33" t="str">
        <f>M188</f>
        <v>0</v>
      </c>
      <c r="N189" s="32">
        <f t="shared" si="111"/>
        <v>0</v>
      </c>
    </row>
    <row r="190" spans="1:14" ht="28.5" customHeight="1" x14ac:dyDescent="0.25">
      <c r="A190" s="87" t="s">
        <v>57</v>
      </c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9"/>
    </row>
    <row r="191" spans="1:14" ht="15.75" customHeight="1" x14ac:dyDescent="0.25">
      <c r="A191" s="63" t="s">
        <v>102</v>
      </c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5"/>
    </row>
    <row r="192" spans="1:14" x14ac:dyDescent="0.25">
      <c r="A192" s="72" t="s">
        <v>27</v>
      </c>
      <c r="B192" s="67"/>
      <c r="C192" s="32">
        <f>F192+I192+L192</f>
        <v>500</v>
      </c>
      <c r="D192" s="32">
        <f>G192+J192+M192</f>
        <v>0</v>
      </c>
      <c r="E192" s="32">
        <f t="shared" ref="E192:E193" si="136">D192/C192*100</f>
        <v>0</v>
      </c>
      <c r="F192" s="17"/>
      <c r="G192" s="17"/>
      <c r="H192" s="11"/>
      <c r="I192" s="17"/>
      <c r="J192" s="17"/>
      <c r="K192" s="11"/>
      <c r="L192" s="17">
        <v>500</v>
      </c>
      <c r="M192" s="17">
        <v>0</v>
      </c>
      <c r="N192" s="32">
        <f t="shared" si="111"/>
        <v>0</v>
      </c>
    </row>
    <row r="193" spans="1:15" x14ac:dyDescent="0.25">
      <c r="A193" s="70" t="s">
        <v>54</v>
      </c>
      <c r="B193" s="71"/>
      <c r="C193" s="33">
        <f>C192</f>
        <v>500</v>
      </c>
      <c r="D193" s="33">
        <f>D192</f>
        <v>0</v>
      </c>
      <c r="E193" s="33">
        <f t="shared" si="136"/>
        <v>0</v>
      </c>
      <c r="F193" s="33">
        <f t="shared" ref="F193:G193" si="137">F192</f>
        <v>0</v>
      </c>
      <c r="G193" s="33">
        <f t="shared" si="137"/>
        <v>0</v>
      </c>
      <c r="H193" s="24"/>
      <c r="I193" s="33">
        <f t="shared" ref="I193:J193" si="138">I192</f>
        <v>0</v>
      </c>
      <c r="J193" s="33">
        <f t="shared" si="138"/>
        <v>0</v>
      </c>
      <c r="K193" s="24"/>
      <c r="L193" s="33">
        <f>SUM(L192)</f>
        <v>500</v>
      </c>
      <c r="M193" s="33">
        <f>SUM(M192)</f>
        <v>0</v>
      </c>
      <c r="N193" s="38">
        <f t="shared" si="111"/>
        <v>0</v>
      </c>
    </row>
    <row r="194" spans="1:15" ht="15.75" customHeight="1" x14ac:dyDescent="0.25">
      <c r="A194" s="63" t="s">
        <v>103</v>
      </c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5"/>
    </row>
    <row r="195" spans="1:15" x14ac:dyDescent="0.25">
      <c r="A195" s="107" t="s">
        <v>27</v>
      </c>
      <c r="B195" s="108"/>
      <c r="C195" s="32">
        <f>F195+I195+L195</f>
        <v>80</v>
      </c>
      <c r="D195" s="32">
        <f>G195+J195+M195</f>
        <v>0</v>
      </c>
      <c r="E195" s="32">
        <f t="shared" ref="E195:E197" si="139">D195/C195*100</f>
        <v>0</v>
      </c>
      <c r="F195" s="17"/>
      <c r="G195" s="17"/>
      <c r="H195" s="11"/>
      <c r="I195" s="17"/>
      <c r="J195" s="17"/>
      <c r="K195" s="11"/>
      <c r="L195" s="17">
        <v>80</v>
      </c>
      <c r="M195" s="18">
        <v>0</v>
      </c>
      <c r="N195" s="38">
        <f t="shared" si="111"/>
        <v>0</v>
      </c>
    </row>
    <row r="196" spans="1:15" x14ac:dyDescent="0.25">
      <c r="A196" s="137" t="s">
        <v>54</v>
      </c>
      <c r="B196" s="138"/>
      <c r="C196" s="33">
        <f>C195</f>
        <v>80</v>
      </c>
      <c r="D196" s="33">
        <f>D195</f>
        <v>0</v>
      </c>
      <c r="E196" s="33">
        <f t="shared" si="139"/>
        <v>0</v>
      </c>
      <c r="F196" s="33">
        <f>F195</f>
        <v>0</v>
      </c>
      <c r="G196" s="33">
        <f>G195</f>
        <v>0</v>
      </c>
      <c r="H196" s="24"/>
      <c r="I196" s="33">
        <f>I195</f>
        <v>0</v>
      </c>
      <c r="J196" s="33">
        <f>J195</f>
        <v>0</v>
      </c>
      <c r="K196" s="24"/>
      <c r="L196" s="33">
        <f>L195</f>
        <v>80</v>
      </c>
      <c r="M196" s="33">
        <f>M195</f>
        <v>0</v>
      </c>
      <c r="N196" s="38">
        <f>M196/L196*100</f>
        <v>0</v>
      </c>
    </row>
    <row r="197" spans="1:15" x14ac:dyDescent="0.25">
      <c r="A197" s="70" t="s">
        <v>60</v>
      </c>
      <c r="B197" s="71"/>
      <c r="C197" s="33">
        <f>C193+C196</f>
        <v>580</v>
      </c>
      <c r="D197" s="33">
        <f>D193+D196</f>
        <v>0</v>
      </c>
      <c r="E197" s="33">
        <f t="shared" si="139"/>
        <v>0</v>
      </c>
      <c r="F197" s="33">
        <f>F193+F196</f>
        <v>0</v>
      </c>
      <c r="G197" s="33">
        <f>G193+G196</f>
        <v>0</v>
      </c>
      <c r="H197" s="24"/>
      <c r="I197" s="33">
        <f>I193+I196</f>
        <v>0</v>
      </c>
      <c r="J197" s="33">
        <f>J193+J196</f>
        <v>0</v>
      </c>
      <c r="K197" s="24"/>
      <c r="L197" s="33">
        <f>L193+L196</f>
        <v>580</v>
      </c>
      <c r="M197" s="33">
        <f>M193+M196</f>
        <v>0</v>
      </c>
      <c r="N197" s="38">
        <f>M197/L197*100</f>
        <v>0</v>
      </c>
    </row>
    <row r="198" spans="1:15" x14ac:dyDescent="0.25">
      <c r="A198" s="109" t="s">
        <v>31</v>
      </c>
      <c r="B198" s="110"/>
      <c r="C198" s="34">
        <f>C189+C197</f>
        <v>2170</v>
      </c>
      <c r="D198" s="34">
        <f>D189+D197</f>
        <v>0</v>
      </c>
      <c r="E198" s="34">
        <f t="shared" ref="E198" si="140">D198/C198*100</f>
        <v>0</v>
      </c>
      <c r="F198" s="34">
        <f>F189+F197</f>
        <v>0</v>
      </c>
      <c r="G198" s="34">
        <f>G189+G197</f>
        <v>0</v>
      </c>
      <c r="H198" s="24"/>
      <c r="I198" s="34">
        <f>I189+I197</f>
        <v>0</v>
      </c>
      <c r="J198" s="34">
        <f>J189+J197</f>
        <v>0</v>
      </c>
      <c r="K198" s="24"/>
      <c r="L198" s="34">
        <f>L189+L197</f>
        <v>2170</v>
      </c>
      <c r="M198" s="34">
        <f>M189+M197</f>
        <v>0</v>
      </c>
      <c r="N198" s="34">
        <f t="shared" si="111"/>
        <v>0</v>
      </c>
      <c r="O198" s="8"/>
    </row>
    <row r="199" spans="1:15" ht="21" customHeight="1" x14ac:dyDescent="0.35">
      <c r="A199" s="51">
        <v>10</v>
      </c>
      <c r="B199" s="80" t="s">
        <v>10</v>
      </c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2"/>
    </row>
    <row r="200" spans="1:15" ht="21" customHeight="1" x14ac:dyDescent="0.25">
      <c r="A200" s="87" t="s">
        <v>57</v>
      </c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9"/>
    </row>
    <row r="201" spans="1:15" ht="15.75" customHeight="1" x14ac:dyDescent="0.25">
      <c r="A201" s="77" t="s">
        <v>104</v>
      </c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9"/>
    </row>
    <row r="202" spans="1:15" ht="30" customHeight="1" x14ac:dyDescent="0.25">
      <c r="A202" s="66" t="s">
        <v>28</v>
      </c>
      <c r="B202" s="106"/>
      <c r="C202" s="32">
        <f>F202+I202+L202</f>
        <v>90</v>
      </c>
      <c r="D202" s="32">
        <f>G202+J202+M202</f>
        <v>0</v>
      </c>
      <c r="E202" s="32">
        <f t="shared" ref="E202:E204" si="141">D202/C202*100</f>
        <v>0</v>
      </c>
      <c r="F202" s="17"/>
      <c r="G202" s="17"/>
      <c r="H202" s="11"/>
      <c r="I202" s="17"/>
      <c r="J202" s="17"/>
      <c r="K202" s="11"/>
      <c r="L202" s="17">
        <v>90</v>
      </c>
      <c r="M202" s="17">
        <v>0</v>
      </c>
      <c r="N202" s="32">
        <f t="shared" si="111"/>
        <v>0</v>
      </c>
    </row>
    <row r="203" spans="1:15" ht="30.75" customHeight="1" x14ac:dyDescent="0.25">
      <c r="A203" s="66" t="s">
        <v>32</v>
      </c>
      <c r="B203" s="67"/>
      <c r="C203" s="32">
        <f>F203+I203+L203</f>
        <v>700</v>
      </c>
      <c r="D203" s="32">
        <f>G203+J203+M203</f>
        <v>0</v>
      </c>
      <c r="E203" s="32">
        <f t="shared" si="141"/>
        <v>0</v>
      </c>
      <c r="F203" s="17"/>
      <c r="G203" s="17"/>
      <c r="H203" s="11"/>
      <c r="I203" s="17"/>
      <c r="J203" s="17"/>
      <c r="K203" s="11"/>
      <c r="L203" s="17">
        <v>700</v>
      </c>
      <c r="M203" s="17">
        <v>0</v>
      </c>
      <c r="N203" s="32">
        <f t="shared" si="111"/>
        <v>0</v>
      </c>
    </row>
    <row r="204" spans="1:15" x14ac:dyDescent="0.25">
      <c r="A204" s="104" t="s">
        <v>54</v>
      </c>
      <c r="B204" s="105"/>
      <c r="C204" s="33">
        <f>C203+C202</f>
        <v>790</v>
      </c>
      <c r="D204" s="33">
        <f>D203+D202</f>
        <v>0</v>
      </c>
      <c r="E204" s="33">
        <f t="shared" si="141"/>
        <v>0</v>
      </c>
      <c r="F204" s="33">
        <f t="shared" ref="F204:G204" si="142">F203+F202</f>
        <v>0</v>
      </c>
      <c r="G204" s="33">
        <f t="shared" si="142"/>
        <v>0</v>
      </c>
      <c r="H204" s="24"/>
      <c r="I204" s="33">
        <f t="shared" ref="I204:J204" si="143">I203+I202</f>
        <v>0</v>
      </c>
      <c r="J204" s="33">
        <f t="shared" si="143"/>
        <v>0</v>
      </c>
      <c r="K204" s="24"/>
      <c r="L204" s="33">
        <f>SUM(L202:L203)</f>
        <v>790</v>
      </c>
      <c r="M204" s="33">
        <f>SUM(M202:M203)</f>
        <v>0</v>
      </c>
      <c r="N204" s="33">
        <f t="shared" si="111"/>
        <v>0</v>
      </c>
    </row>
    <row r="205" spans="1:15" ht="15.75" customHeight="1" x14ac:dyDescent="0.25">
      <c r="A205" s="63" t="s">
        <v>105</v>
      </c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5"/>
    </row>
    <row r="206" spans="1:15" ht="30.75" customHeight="1" x14ac:dyDescent="0.25">
      <c r="A206" s="66" t="s">
        <v>32</v>
      </c>
      <c r="B206" s="67"/>
      <c r="C206" s="32">
        <f>F206+I206+L206</f>
        <v>16463.2</v>
      </c>
      <c r="D206" s="32">
        <f>G206+J206+M206</f>
        <v>398.1</v>
      </c>
      <c r="E206" s="32">
        <f t="shared" ref="E206:E207" si="144">D206/C206*100</f>
        <v>2.4181204140142865</v>
      </c>
      <c r="F206" s="17"/>
      <c r="G206" s="17"/>
      <c r="H206" s="11"/>
      <c r="I206" s="17"/>
      <c r="J206" s="17"/>
      <c r="K206" s="11"/>
      <c r="L206" s="17">
        <v>16463.2</v>
      </c>
      <c r="M206" s="17">
        <v>398.1</v>
      </c>
      <c r="N206" s="32">
        <f t="shared" si="111"/>
        <v>2.4181204140142865</v>
      </c>
    </row>
    <row r="207" spans="1:15" x14ac:dyDescent="0.25">
      <c r="A207" s="104" t="s">
        <v>54</v>
      </c>
      <c r="B207" s="105"/>
      <c r="C207" s="33">
        <f>C206</f>
        <v>16463.2</v>
      </c>
      <c r="D207" s="33">
        <f>D206</f>
        <v>398.1</v>
      </c>
      <c r="E207" s="33">
        <f t="shared" si="144"/>
        <v>2.4181204140142865</v>
      </c>
      <c r="F207" s="33">
        <f t="shared" ref="F207:G207" si="145">F206</f>
        <v>0</v>
      </c>
      <c r="G207" s="33">
        <f t="shared" si="145"/>
        <v>0</v>
      </c>
      <c r="H207" s="24"/>
      <c r="I207" s="33">
        <f t="shared" ref="I207:J207" si="146">I206</f>
        <v>0</v>
      </c>
      <c r="J207" s="33">
        <f t="shared" si="146"/>
        <v>0</v>
      </c>
      <c r="K207" s="24"/>
      <c r="L207" s="33">
        <f>SUM(L206)</f>
        <v>16463.2</v>
      </c>
      <c r="M207" s="33">
        <f>SUM(M206)</f>
        <v>398.1</v>
      </c>
      <c r="N207" s="33">
        <f t="shared" si="111"/>
        <v>2.4181204140142865</v>
      </c>
    </row>
    <row r="208" spans="1:15" x14ac:dyDescent="0.25">
      <c r="A208" s="68" t="s">
        <v>31</v>
      </c>
      <c r="B208" s="103"/>
      <c r="C208" s="27">
        <f>C204+C207</f>
        <v>17253.2</v>
      </c>
      <c r="D208" s="27">
        <f>D204+D207</f>
        <v>398.1</v>
      </c>
      <c r="E208" s="24">
        <f t="shared" ref="E208" si="147">D208/C208*100</f>
        <v>2.3073980478983609</v>
      </c>
      <c r="F208" s="27">
        <f>F204+F207</f>
        <v>0</v>
      </c>
      <c r="G208" s="27">
        <f>G204+G207</f>
        <v>0</v>
      </c>
      <c r="H208" s="24"/>
      <c r="I208" s="27">
        <f>I204+I207</f>
        <v>0</v>
      </c>
      <c r="J208" s="27">
        <f>J204+J207</f>
        <v>0</v>
      </c>
      <c r="K208" s="24"/>
      <c r="L208" s="27">
        <f>L204+L207</f>
        <v>17253.2</v>
      </c>
      <c r="M208" s="27">
        <f>M204+M207</f>
        <v>398.1</v>
      </c>
      <c r="N208" s="27">
        <f t="shared" si="111"/>
        <v>2.3073980478983609</v>
      </c>
    </row>
    <row r="209" spans="1:19" ht="22.5" customHeight="1" x14ac:dyDescent="0.35">
      <c r="A209" s="51">
        <v>11</v>
      </c>
      <c r="B209" s="80" t="s">
        <v>11</v>
      </c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2"/>
    </row>
    <row r="210" spans="1:19" ht="22.5" customHeight="1" x14ac:dyDescent="0.25">
      <c r="A210" s="87" t="s">
        <v>57</v>
      </c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9"/>
    </row>
    <row r="211" spans="1:19" ht="27" customHeight="1" x14ac:dyDescent="0.25">
      <c r="A211" s="77" t="s">
        <v>106</v>
      </c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9"/>
      <c r="S211" s="1" t="s">
        <v>42</v>
      </c>
    </row>
    <row r="212" spans="1:19" x14ac:dyDescent="0.25">
      <c r="A212" s="72" t="s">
        <v>27</v>
      </c>
      <c r="B212" s="67"/>
      <c r="C212" s="24">
        <f>F212+I212+L212</f>
        <v>10600.2</v>
      </c>
      <c r="D212" s="24">
        <f>G212+J212+M212</f>
        <v>564.29999999999995</v>
      </c>
      <c r="E212" s="24">
        <f t="shared" ref="E212" si="148">D212/C212*100</f>
        <v>5.3234844625573094</v>
      </c>
      <c r="F212" s="11"/>
      <c r="G212" s="11"/>
      <c r="H212" s="11"/>
      <c r="I212" s="11"/>
      <c r="J212" s="11"/>
      <c r="K212" s="11"/>
      <c r="L212" s="11">
        <v>10600.2</v>
      </c>
      <c r="M212" s="11">
        <v>564.29999999999995</v>
      </c>
      <c r="N212" s="24">
        <f t="shared" si="111"/>
        <v>5.3234844625573094</v>
      </c>
    </row>
    <row r="213" spans="1:19" x14ac:dyDescent="0.25">
      <c r="A213" s="68" t="s">
        <v>31</v>
      </c>
      <c r="B213" s="103"/>
      <c r="C213" s="27">
        <f>C212</f>
        <v>10600.2</v>
      </c>
      <c r="D213" s="27">
        <f>D212</f>
        <v>564.29999999999995</v>
      </c>
      <c r="E213" s="27">
        <f t="shared" ref="E213" si="149">D213/C213*100</f>
        <v>5.3234844625573094</v>
      </c>
      <c r="F213" s="27">
        <f>F212</f>
        <v>0</v>
      </c>
      <c r="G213" s="27">
        <f>G212</f>
        <v>0</v>
      </c>
      <c r="H213" s="24"/>
      <c r="I213" s="27">
        <f>I212</f>
        <v>0</v>
      </c>
      <c r="J213" s="27">
        <f>J212</f>
        <v>0</v>
      </c>
      <c r="K213" s="24"/>
      <c r="L213" s="27">
        <f>L212</f>
        <v>10600.2</v>
      </c>
      <c r="M213" s="27">
        <f>M212</f>
        <v>564.29999999999995</v>
      </c>
      <c r="N213" s="27">
        <f t="shared" si="111"/>
        <v>5.3234844625573094</v>
      </c>
      <c r="O213" s="8"/>
    </row>
    <row r="214" spans="1:19" ht="22.5" customHeight="1" x14ac:dyDescent="0.35">
      <c r="A214" s="51">
        <v>12</v>
      </c>
      <c r="B214" s="80" t="s">
        <v>12</v>
      </c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2"/>
    </row>
    <row r="215" spans="1:19" ht="22.5" customHeight="1" x14ac:dyDescent="0.25">
      <c r="A215" s="87" t="s">
        <v>57</v>
      </c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9"/>
    </row>
    <row r="216" spans="1:19" ht="15.75" customHeight="1" x14ac:dyDescent="0.25">
      <c r="A216" s="63" t="s">
        <v>107</v>
      </c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5"/>
    </row>
    <row r="217" spans="1:19" ht="30.75" customHeight="1" x14ac:dyDescent="0.25">
      <c r="A217" s="66" t="s">
        <v>33</v>
      </c>
      <c r="B217" s="75"/>
      <c r="C217" s="24">
        <f>F217+I217+L217</f>
        <v>7933.7</v>
      </c>
      <c r="D217" s="24">
        <f>G217+J217+M217</f>
        <v>162.19999999999999</v>
      </c>
      <c r="E217" s="24">
        <f t="shared" ref="E217:E218" si="150">D217/C217*100</f>
        <v>2.0444433240480482</v>
      </c>
      <c r="F217" s="11"/>
      <c r="G217" s="11"/>
      <c r="H217" s="11"/>
      <c r="I217" s="11">
        <v>930.4</v>
      </c>
      <c r="J217" s="11">
        <v>0</v>
      </c>
      <c r="K217" s="24">
        <f t="shared" ref="K217:K218" si="151">J217/I217*100</f>
        <v>0</v>
      </c>
      <c r="L217" s="11">
        <v>7003.3</v>
      </c>
      <c r="M217" s="11">
        <v>162.19999999999999</v>
      </c>
      <c r="N217" s="24">
        <f t="shared" si="111"/>
        <v>2.3160510045264373</v>
      </c>
    </row>
    <row r="218" spans="1:19" x14ac:dyDescent="0.25">
      <c r="A218" s="104" t="s">
        <v>54</v>
      </c>
      <c r="B218" s="105"/>
      <c r="C218" s="25">
        <f>C217</f>
        <v>7933.7</v>
      </c>
      <c r="D218" s="25">
        <f>D217</f>
        <v>162.19999999999999</v>
      </c>
      <c r="E218" s="25">
        <f t="shared" si="150"/>
        <v>2.0444433240480482</v>
      </c>
      <c r="F218" s="25">
        <f t="shared" ref="F218:G218" si="152">F217</f>
        <v>0</v>
      </c>
      <c r="G218" s="25">
        <f t="shared" si="152"/>
        <v>0</v>
      </c>
      <c r="H218" s="24"/>
      <c r="I218" s="25">
        <f t="shared" ref="I218:J218" si="153">I217</f>
        <v>930.4</v>
      </c>
      <c r="J218" s="25">
        <f t="shared" si="153"/>
        <v>0</v>
      </c>
      <c r="K218" s="25">
        <f t="shared" si="151"/>
        <v>0</v>
      </c>
      <c r="L218" s="25">
        <f>SUM(L217)</f>
        <v>7003.3</v>
      </c>
      <c r="M218" s="25">
        <f>SUM(M217)</f>
        <v>162.19999999999999</v>
      </c>
      <c r="N218" s="25">
        <f t="shared" si="111"/>
        <v>2.3160510045264373</v>
      </c>
    </row>
    <row r="219" spans="1:19" ht="15.75" customHeight="1" x14ac:dyDescent="0.25">
      <c r="A219" s="63" t="s">
        <v>108</v>
      </c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5"/>
    </row>
    <row r="220" spans="1:19" ht="30.75" customHeight="1" x14ac:dyDescent="0.25">
      <c r="A220" s="66" t="s">
        <v>33</v>
      </c>
      <c r="B220" s="75"/>
      <c r="C220" s="24">
        <f>F220+I220+L220</f>
        <v>6597.6</v>
      </c>
      <c r="D220" s="24">
        <f>G220+J220+M220</f>
        <v>0</v>
      </c>
      <c r="E220" s="24">
        <f t="shared" ref="E220:E221" si="154">D220/C220*100</f>
        <v>0</v>
      </c>
      <c r="F220" s="11"/>
      <c r="G220" s="11"/>
      <c r="H220" s="11"/>
      <c r="I220" s="11">
        <v>6597.6</v>
      </c>
      <c r="J220" s="11">
        <v>0</v>
      </c>
      <c r="K220" s="24">
        <f t="shared" ref="K220:K221" si="155">J220/I220*100</f>
        <v>0</v>
      </c>
      <c r="L220" s="11"/>
      <c r="M220" s="11"/>
      <c r="N220" s="11"/>
    </row>
    <row r="221" spans="1:19" x14ac:dyDescent="0.25">
      <c r="A221" s="104" t="s">
        <v>54</v>
      </c>
      <c r="B221" s="105"/>
      <c r="C221" s="25">
        <f>C220</f>
        <v>6597.6</v>
      </c>
      <c r="D221" s="25">
        <f>D220</f>
        <v>0</v>
      </c>
      <c r="E221" s="25">
        <f t="shared" si="154"/>
        <v>0</v>
      </c>
      <c r="F221" s="25">
        <f t="shared" ref="F221:G221" si="156">F220</f>
        <v>0</v>
      </c>
      <c r="G221" s="25">
        <f t="shared" si="156"/>
        <v>0</v>
      </c>
      <c r="H221" s="24"/>
      <c r="I221" s="25">
        <f t="shared" ref="I221:J221" si="157">I220</f>
        <v>6597.6</v>
      </c>
      <c r="J221" s="25">
        <f t="shared" si="157"/>
        <v>0</v>
      </c>
      <c r="K221" s="25">
        <f t="shared" si="155"/>
        <v>0</v>
      </c>
      <c r="L221" s="25">
        <f>SUM(L220)</f>
        <v>0</v>
      </c>
      <c r="M221" s="25">
        <f>SUM(M220)</f>
        <v>0</v>
      </c>
      <c r="N221" s="24"/>
    </row>
    <row r="222" spans="1:19" ht="15.75" customHeight="1" x14ac:dyDescent="0.25">
      <c r="A222" s="63" t="s">
        <v>109</v>
      </c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5"/>
    </row>
    <row r="223" spans="1:19" ht="30.75" customHeight="1" x14ac:dyDescent="0.25">
      <c r="A223" s="66" t="s">
        <v>33</v>
      </c>
      <c r="B223" s="75"/>
      <c r="C223" s="24">
        <f>F223+I223+L223</f>
        <v>200</v>
      </c>
      <c r="D223" s="24">
        <f>G223+J223+M223</f>
        <v>0</v>
      </c>
      <c r="E223" s="24">
        <f t="shared" ref="E223:E224" si="158">D223/C223*100</f>
        <v>0</v>
      </c>
      <c r="F223" s="11"/>
      <c r="G223" s="11"/>
      <c r="H223" s="11"/>
      <c r="I223" s="11"/>
      <c r="J223" s="11"/>
      <c r="K223" s="11"/>
      <c r="L223" s="11">
        <v>200</v>
      </c>
      <c r="M223" s="11">
        <v>0</v>
      </c>
      <c r="N223" s="24">
        <f t="shared" ref="N223:N224" si="159">M223/L223*100</f>
        <v>0</v>
      </c>
    </row>
    <row r="224" spans="1:19" x14ac:dyDescent="0.25">
      <c r="A224" s="104" t="s">
        <v>54</v>
      </c>
      <c r="B224" s="105"/>
      <c r="C224" s="25">
        <f>C223</f>
        <v>200</v>
      </c>
      <c r="D224" s="25">
        <f>D223</f>
        <v>0</v>
      </c>
      <c r="E224" s="25">
        <f t="shared" si="158"/>
        <v>0</v>
      </c>
      <c r="F224" s="25">
        <f t="shared" ref="F224:G224" si="160">F223</f>
        <v>0</v>
      </c>
      <c r="G224" s="25">
        <f t="shared" si="160"/>
        <v>0</v>
      </c>
      <c r="H224" s="24"/>
      <c r="I224" s="25">
        <f t="shared" ref="I224:J224" si="161">I223</f>
        <v>0</v>
      </c>
      <c r="J224" s="25">
        <f t="shared" si="161"/>
        <v>0</v>
      </c>
      <c r="K224" s="25"/>
      <c r="L224" s="25">
        <f>SUM(L223)</f>
        <v>200</v>
      </c>
      <c r="M224" s="25">
        <f>SUM(M223)</f>
        <v>0</v>
      </c>
      <c r="N224" s="27">
        <f t="shared" si="159"/>
        <v>0</v>
      </c>
    </row>
    <row r="225" spans="1:14" ht="15.75" customHeight="1" x14ac:dyDescent="0.25">
      <c r="A225" s="63" t="s">
        <v>110</v>
      </c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5"/>
    </row>
    <row r="226" spans="1:14" ht="33" customHeight="1" x14ac:dyDescent="0.25">
      <c r="A226" s="66" t="s">
        <v>33</v>
      </c>
      <c r="B226" s="75"/>
      <c r="C226" s="24">
        <f>F226+I226+L226</f>
        <v>2058.4</v>
      </c>
      <c r="D226" s="24">
        <f>G226+J226+M226</f>
        <v>0</v>
      </c>
      <c r="E226" s="24">
        <f t="shared" ref="E226:E228" si="162">D226/C226*100</f>
        <v>0</v>
      </c>
      <c r="F226" s="11"/>
      <c r="G226" s="11"/>
      <c r="H226" s="11"/>
      <c r="I226" s="11">
        <v>2058.4</v>
      </c>
      <c r="J226" s="11">
        <v>0</v>
      </c>
      <c r="K226" s="11"/>
      <c r="L226" s="11"/>
      <c r="M226" s="11"/>
      <c r="N226" s="11"/>
    </row>
    <row r="227" spans="1:14" x14ac:dyDescent="0.25">
      <c r="A227" s="70" t="s">
        <v>54</v>
      </c>
      <c r="B227" s="71"/>
      <c r="C227" s="25">
        <f>C226</f>
        <v>2058.4</v>
      </c>
      <c r="D227" s="25">
        <f>D226</f>
        <v>0</v>
      </c>
      <c r="E227" s="25">
        <f t="shared" si="162"/>
        <v>0</v>
      </c>
      <c r="F227" s="25">
        <f t="shared" ref="F227:G227" si="163">F226</f>
        <v>0</v>
      </c>
      <c r="G227" s="25">
        <f t="shared" si="163"/>
        <v>0</v>
      </c>
      <c r="H227" s="24"/>
      <c r="I227" s="25">
        <f t="shared" ref="I227:J227" si="164">I226</f>
        <v>2058.4</v>
      </c>
      <c r="J227" s="25">
        <f t="shared" si="164"/>
        <v>0</v>
      </c>
      <c r="K227" s="24"/>
      <c r="L227" s="25">
        <f>SUM(L226)</f>
        <v>0</v>
      </c>
      <c r="M227" s="25">
        <f>SUM(M226)</f>
        <v>0</v>
      </c>
      <c r="N227" s="25"/>
    </row>
    <row r="228" spans="1:14" x14ac:dyDescent="0.25">
      <c r="A228" s="68" t="s">
        <v>31</v>
      </c>
      <c r="B228" s="103"/>
      <c r="C228" s="27">
        <f>C218+C221+C224+C227</f>
        <v>16789.7</v>
      </c>
      <c r="D228" s="27">
        <f>D218+D221+D224+D227</f>
        <v>162.19999999999999</v>
      </c>
      <c r="E228" s="27">
        <f t="shared" si="162"/>
        <v>0.96606848246246191</v>
      </c>
      <c r="F228" s="27">
        <f>F218+F221+F224+F227</f>
        <v>0</v>
      </c>
      <c r="G228" s="27">
        <f>G218+G221+G224+G227</f>
        <v>0</v>
      </c>
      <c r="H228" s="24"/>
      <c r="I228" s="27">
        <f>I218+I221+I224+I227</f>
        <v>9586.4</v>
      </c>
      <c r="J228" s="27">
        <f>J218+J221+J224+J227</f>
        <v>0</v>
      </c>
      <c r="K228" s="27">
        <f t="shared" ref="K228" si="165">J228/I228*100</f>
        <v>0</v>
      </c>
      <c r="L228" s="27">
        <f>L218+L221+L224+L227</f>
        <v>7203.3</v>
      </c>
      <c r="M228" s="27">
        <f>M218+M221+M224+M227</f>
        <v>162.19999999999999</v>
      </c>
      <c r="N228" s="27">
        <f t="shared" ref="N228:N282" si="166">M228/L228*100</f>
        <v>2.2517457276526036</v>
      </c>
    </row>
    <row r="229" spans="1:14" ht="18.75" customHeight="1" x14ac:dyDescent="0.3">
      <c r="A229" s="58" t="s">
        <v>111</v>
      </c>
      <c r="B229" s="73" t="s">
        <v>39</v>
      </c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4"/>
    </row>
    <row r="230" spans="1:14" ht="18.75" customHeight="1" x14ac:dyDescent="0.25">
      <c r="A230" s="87" t="s">
        <v>57</v>
      </c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9"/>
    </row>
    <row r="231" spans="1:14" ht="15.75" customHeight="1" x14ac:dyDescent="0.25">
      <c r="A231" s="63" t="s">
        <v>112</v>
      </c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5"/>
    </row>
    <row r="232" spans="1:14" ht="15.75" customHeight="1" x14ac:dyDescent="0.25">
      <c r="A232" s="72" t="s">
        <v>27</v>
      </c>
      <c r="B232" s="67"/>
      <c r="C232" s="24">
        <f>F232+I232+L232</f>
        <v>150</v>
      </c>
      <c r="D232" s="24">
        <f>G232+J232+M232</f>
        <v>0</v>
      </c>
      <c r="E232" s="24">
        <f t="shared" ref="E232:E233" si="167">D232/C232*100</f>
        <v>0</v>
      </c>
      <c r="F232" s="11"/>
      <c r="G232" s="11"/>
      <c r="H232" s="11"/>
      <c r="I232" s="11"/>
      <c r="J232" s="11"/>
      <c r="K232" s="11"/>
      <c r="L232" s="11">
        <v>150</v>
      </c>
      <c r="M232" s="11">
        <v>0</v>
      </c>
      <c r="N232" s="24">
        <f t="shared" ref="N232:N233" si="168">M232/L232*100</f>
        <v>0</v>
      </c>
    </row>
    <row r="233" spans="1:14" ht="15.75" customHeight="1" x14ac:dyDescent="0.25">
      <c r="A233" s="70" t="s">
        <v>54</v>
      </c>
      <c r="B233" s="71"/>
      <c r="C233" s="36">
        <f>C232</f>
        <v>150</v>
      </c>
      <c r="D233" s="36">
        <f>D232</f>
        <v>0</v>
      </c>
      <c r="E233" s="36">
        <f t="shared" si="167"/>
        <v>0</v>
      </c>
      <c r="F233" s="36">
        <f t="shared" ref="F233:G233" si="169">F232</f>
        <v>0</v>
      </c>
      <c r="G233" s="36">
        <f t="shared" si="169"/>
        <v>0</v>
      </c>
      <c r="H233" s="24"/>
      <c r="I233" s="36">
        <f t="shared" ref="I233:M233" si="170">I232</f>
        <v>0</v>
      </c>
      <c r="J233" s="36">
        <f t="shared" si="170"/>
        <v>0</v>
      </c>
      <c r="K233" s="24"/>
      <c r="L233" s="36">
        <f t="shared" si="170"/>
        <v>150</v>
      </c>
      <c r="M233" s="36">
        <f t="shared" si="170"/>
        <v>0</v>
      </c>
      <c r="N233" s="35">
        <f t="shared" si="168"/>
        <v>0</v>
      </c>
    </row>
    <row r="234" spans="1:14" ht="15.75" customHeight="1" x14ac:dyDescent="0.25">
      <c r="A234" s="77" t="s">
        <v>113</v>
      </c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9"/>
    </row>
    <row r="235" spans="1:14" ht="15.75" customHeight="1" x14ac:dyDescent="0.25">
      <c r="A235" s="72" t="s">
        <v>27</v>
      </c>
      <c r="B235" s="67"/>
      <c r="C235" s="24">
        <f>F235+I235+L235</f>
        <v>150</v>
      </c>
      <c r="D235" s="24">
        <f>G235+J235+M235</f>
        <v>0</v>
      </c>
      <c r="E235" s="24">
        <f t="shared" ref="E235:E236" si="171">D235/C235*100</f>
        <v>0</v>
      </c>
      <c r="F235" s="11"/>
      <c r="G235" s="11"/>
      <c r="H235" s="11"/>
      <c r="I235" s="11"/>
      <c r="J235" s="11"/>
      <c r="K235" s="11"/>
      <c r="L235" s="11">
        <v>150</v>
      </c>
      <c r="M235" s="11">
        <v>0</v>
      </c>
      <c r="N235" s="24">
        <f t="shared" ref="N235:N236" si="172">M235/L235*100</f>
        <v>0</v>
      </c>
    </row>
    <row r="236" spans="1:14" ht="15.75" customHeight="1" x14ac:dyDescent="0.25">
      <c r="A236" s="70" t="s">
        <v>54</v>
      </c>
      <c r="B236" s="71"/>
      <c r="C236" s="36">
        <f>C235</f>
        <v>150</v>
      </c>
      <c r="D236" s="36">
        <f>D235</f>
        <v>0</v>
      </c>
      <c r="E236" s="36">
        <f t="shared" si="171"/>
        <v>0</v>
      </c>
      <c r="F236" s="36">
        <f t="shared" ref="F236:G236" si="173">F235</f>
        <v>0</v>
      </c>
      <c r="G236" s="36">
        <f t="shared" si="173"/>
        <v>0</v>
      </c>
      <c r="H236" s="24"/>
      <c r="I236" s="36">
        <f t="shared" ref="I236:J236" si="174">I235</f>
        <v>0</v>
      </c>
      <c r="J236" s="36">
        <f t="shared" si="174"/>
        <v>0</v>
      </c>
      <c r="K236" s="24"/>
      <c r="L236" s="36">
        <f t="shared" ref="L236:M236" si="175">L235</f>
        <v>150</v>
      </c>
      <c r="M236" s="36">
        <f t="shared" si="175"/>
        <v>0</v>
      </c>
      <c r="N236" s="35">
        <f t="shared" si="172"/>
        <v>0</v>
      </c>
    </row>
    <row r="237" spans="1:14" ht="15.75" hidden="1" customHeight="1" x14ac:dyDescent="0.25">
      <c r="A237" s="63" t="s">
        <v>114</v>
      </c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5"/>
    </row>
    <row r="238" spans="1:14" ht="15.75" hidden="1" customHeight="1" x14ac:dyDescent="0.25">
      <c r="A238" s="72" t="s">
        <v>27</v>
      </c>
      <c r="B238" s="67"/>
      <c r="C238" s="24">
        <f>F238+I238+L238</f>
        <v>0</v>
      </c>
      <c r="D238" s="24">
        <f>G238+J238+M238</f>
        <v>0</v>
      </c>
      <c r="E238" s="24" t="e">
        <f t="shared" ref="E238:E239" si="176">D238/C238*100</f>
        <v>#DIV/0!</v>
      </c>
      <c r="F238" s="11"/>
      <c r="G238" s="11"/>
      <c r="H238" s="24"/>
      <c r="I238" s="11">
        <v>0</v>
      </c>
      <c r="J238" s="11">
        <v>0</v>
      </c>
      <c r="K238" s="24" t="e">
        <f t="shared" ref="K238:K239" si="177">J238/I238*100</f>
        <v>#DIV/0!</v>
      </c>
      <c r="L238" s="11"/>
      <c r="M238" s="11"/>
      <c r="N238" s="24"/>
    </row>
    <row r="239" spans="1:14" ht="15.75" hidden="1" customHeight="1" x14ac:dyDescent="0.25">
      <c r="A239" s="70" t="s">
        <v>54</v>
      </c>
      <c r="B239" s="71"/>
      <c r="C239" s="36">
        <f>C238</f>
        <v>0</v>
      </c>
      <c r="D239" s="36">
        <f>D238</f>
        <v>0</v>
      </c>
      <c r="E239" s="24" t="e">
        <f t="shared" si="176"/>
        <v>#DIV/0!</v>
      </c>
      <c r="F239" s="36">
        <f t="shared" ref="F239:G239" si="178">F238</f>
        <v>0</v>
      </c>
      <c r="G239" s="36">
        <f t="shared" si="178"/>
        <v>0</v>
      </c>
      <c r="H239" s="27"/>
      <c r="I239" s="36">
        <f t="shared" ref="I239:J239" si="179">I238</f>
        <v>0</v>
      </c>
      <c r="J239" s="36">
        <f t="shared" si="179"/>
        <v>0</v>
      </c>
      <c r="K239" s="24" t="e">
        <f t="shared" si="177"/>
        <v>#DIV/0!</v>
      </c>
      <c r="L239" s="36"/>
      <c r="M239" s="36"/>
      <c r="N239" s="37"/>
    </row>
    <row r="240" spans="1:14" ht="15.75" customHeight="1" x14ac:dyDescent="0.25">
      <c r="A240" s="77" t="s">
        <v>115</v>
      </c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9"/>
    </row>
    <row r="241" spans="1:14" ht="15.75" customHeight="1" x14ac:dyDescent="0.25">
      <c r="A241" s="72" t="s">
        <v>27</v>
      </c>
      <c r="B241" s="67"/>
      <c r="C241" s="24">
        <f>F241+I241+L241</f>
        <v>273</v>
      </c>
      <c r="D241" s="24">
        <f>G241+J241+M241</f>
        <v>0</v>
      </c>
      <c r="E241" s="24">
        <f>D241/C241*100</f>
        <v>0</v>
      </c>
      <c r="F241" s="20"/>
      <c r="G241" s="20"/>
      <c r="H241" s="11"/>
      <c r="I241" s="20"/>
      <c r="J241" s="20"/>
      <c r="K241" s="11"/>
      <c r="L241" s="20">
        <v>273</v>
      </c>
      <c r="M241" s="20">
        <v>0</v>
      </c>
      <c r="N241" s="24">
        <f>M241/L241*100</f>
        <v>0</v>
      </c>
    </row>
    <row r="242" spans="1:14" ht="15.75" customHeight="1" x14ac:dyDescent="0.25">
      <c r="A242" s="72" t="s">
        <v>41</v>
      </c>
      <c r="B242" s="67"/>
      <c r="C242" s="24">
        <f t="shared" ref="C242" si="180">F242+I242+L242</f>
        <v>90</v>
      </c>
      <c r="D242" s="24">
        <f t="shared" ref="D242" si="181">G242+J242+M242</f>
        <v>0</v>
      </c>
      <c r="E242" s="24">
        <f t="shared" ref="E242" si="182">D242/C242*100</f>
        <v>0</v>
      </c>
      <c r="F242" s="20"/>
      <c r="G242" s="20"/>
      <c r="H242" s="11"/>
      <c r="I242" s="20"/>
      <c r="J242" s="20"/>
      <c r="K242" s="11"/>
      <c r="L242" s="20">
        <v>90</v>
      </c>
      <c r="M242" s="20">
        <v>0</v>
      </c>
      <c r="N242" s="24">
        <f t="shared" ref="N242:N256" si="183">M242/L242*100</f>
        <v>0</v>
      </c>
    </row>
    <row r="243" spans="1:14" ht="15.75" customHeight="1" x14ac:dyDescent="0.25">
      <c r="A243" s="72" t="s">
        <v>26</v>
      </c>
      <c r="B243" s="67"/>
      <c r="C243" s="24">
        <f t="shared" ref="C243" si="184">F243+I243+L243</f>
        <v>15</v>
      </c>
      <c r="D243" s="24">
        <f t="shared" ref="D243" si="185">G243+J243+M243</f>
        <v>0</v>
      </c>
      <c r="E243" s="24">
        <f t="shared" ref="E243" si="186">D243/C243*100</f>
        <v>0</v>
      </c>
      <c r="F243" s="20"/>
      <c r="G243" s="20"/>
      <c r="H243" s="11"/>
      <c r="I243" s="20"/>
      <c r="J243" s="20"/>
      <c r="K243" s="11"/>
      <c r="L243" s="20">
        <v>15</v>
      </c>
      <c r="M243" s="20">
        <v>0</v>
      </c>
      <c r="N243" s="24">
        <f t="shared" si="183"/>
        <v>0</v>
      </c>
    </row>
    <row r="244" spans="1:14" ht="15.75" customHeight="1" x14ac:dyDescent="0.25">
      <c r="A244" s="70" t="s">
        <v>54</v>
      </c>
      <c r="B244" s="71"/>
      <c r="C244" s="25">
        <f>C241+C242+C243</f>
        <v>378</v>
      </c>
      <c r="D244" s="25">
        <f>D241+D242+D243</f>
        <v>0</v>
      </c>
      <c r="E244" s="25">
        <f t="shared" ref="E244:E256" si="187">D244/C244*100</f>
        <v>0</v>
      </c>
      <c r="F244" s="25">
        <f>F241+F242+F243</f>
        <v>0</v>
      </c>
      <c r="G244" s="25">
        <f>G241+G242+G243</f>
        <v>0</v>
      </c>
      <c r="H244" s="24"/>
      <c r="I244" s="25">
        <f>I241+I242+I243</f>
        <v>0</v>
      </c>
      <c r="J244" s="25">
        <f>J241+J242+J243</f>
        <v>0</v>
      </c>
      <c r="K244" s="24"/>
      <c r="L244" s="25">
        <f>L241+L242+L243</f>
        <v>378</v>
      </c>
      <c r="M244" s="25">
        <f>M241+M242+M243</f>
        <v>0</v>
      </c>
      <c r="N244" s="24">
        <f t="shared" si="183"/>
        <v>0</v>
      </c>
    </row>
    <row r="245" spans="1:14" ht="33.75" customHeight="1" x14ac:dyDescent="0.25">
      <c r="A245" s="77" t="s">
        <v>116</v>
      </c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9"/>
    </row>
    <row r="246" spans="1:14" ht="15.75" customHeight="1" x14ac:dyDescent="0.25">
      <c r="A246" s="72" t="s">
        <v>27</v>
      </c>
      <c r="B246" s="67"/>
      <c r="C246" s="24">
        <f t="shared" ref="C246:D246" si="188">F246+I246+L246</f>
        <v>800</v>
      </c>
      <c r="D246" s="24">
        <f t="shared" si="188"/>
        <v>0</v>
      </c>
      <c r="E246" s="24">
        <f t="shared" ref="E246:E247" si="189">D246/C246*100</f>
        <v>0</v>
      </c>
      <c r="F246" s="21"/>
      <c r="G246" s="21"/>
      <c r="H246" s="11"/>
      <c r="I246" s="21"/>
      <c r="J246" s="21"/>
      <c r="K246" s="11"/>
      <c r="L246" s="20">
        <v>800</v>
      </c>
      <c r="M246" s="20">
        <v>0</v>
      </c>
      <c r="N246" s="24">
        <f t="shared" si="183"/>
        <v>0</v>
      </c>
    </row>
    <row r="247" spans="1:14" ht="15.75" customHeight="1" x14ac:dyDescent="0.25">
      <c r="A247" s="104" t="s">
        <v>54</v>
      </c>
      <c r="B247" s="105"/>
      <c r="C247" s="25">
        <f>C246</f>
        <v>800</v>
      </c>
      <c r="D247" s="25">
        <f>D246</f>
        <v>0</v>
      </c>
      <c r="E247" s="24">
        <f t="shared" si="189"/>
        <v>0</v>
      </c>
      <c r="F247" s="36"/>
      <c r="G247" s="36"/>
      <c r="H247" s="24"/>
      <c r="I247" s="36"/>
      <c r="J247" s="36"/>
      <c r="K247" s="24"/>
      <c r="L247" s="36">
        <f>L246</f>
        <v>800</v>
      </c>
      <c r="M247" s="36">
        <f>M246</f>
        <v>0</v>
      </c>
      <c r="N247" s="24">
        <f t="shared" si="183"/>
        <v>0</v>
      </c>
    </row>
    <row r="248" spans="1:14" ht="33.75" customHeight="1" x14ac:dyDescent="0.25">
      <c r="A248" s="77" t="s">
        <v>117</v>
      </c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9"/>
    </row>
    <row r="249" spans="1:14" ht="15.75" customHeight="1" x14ac:dyDescent="0.25">
      <c r="A249" s="72" t="s">
        <v>27</v>
      </c>
      <c r="B249" s="67"/>
      <c r="C249" s="24">
        <f t="shared" ref="C249" si="190">F249+I249+L249</f>
        <v>200</v>
      </c>
      <c r="D249" s="24">
        <f t="shared" ref="D249" si="191">G249+J249+M249</f>
        <v>0</v>
      </c>
      <c r="E249" s="24">
        <f t="shared" ref="E249:E250" si="192">D249/C249*100</f>
        <v>0</v>
      </c>
      <c r="F249" s="21"/>
      <c r="G249" s="21"/>
      <c r="H249" s="11"/>
      <c r="I249" s="21"/>
      <c r="J249" s="21"/>
      <c r="K249" s="11"/>
      <c r="L249" s="20">
        <v>200</v>
      </c>
      <c r="M249" s="20">
        <v>0</v>
      </c>
      <c r="N249" s="24">
        <f t="shared" ref="N249:N250" si="193">M249/L249*100</f>
        <v>0</v>
      </c>
    </row>
    <row r="250" spans="1:14" ht="15.75" customHeight="1" x14ac:dyDescent="0.25">
      <c r="A250" s="104" t="s">
        <v>54</v>
      </c>
      <c r="B250" s="105"/>
      <c r="C250" s="25">
        <f>C249</f>
        <v>200</v>
      </c>
      <c r="D250" s="25">
        <f>D249</f>
        <v>0</v>
      </c>
      <c r="E250" s="24">
        <f t="shared" si="192"/>
        <v>0</v>
      </c>
      <c r="F250" s="25">
        <f>F249</f>
        <v>0</v>
      </c>
      <c r="G250" s="25">
        <f>G249</f>
        <v>0</v>
      </c>
      <c r="H250" s="24"/>
      <c r="I250" s="25">
        <f>I249</f>
        <v>0</v>
      </c>
      <c r="J250" s="25">
        <f>J249</f>
        <v>0</v>
      </c>
      <c r="K250" s="24"/>
      <c r="L250" s="36">
        <f>L249</f>
        <v>200</v>
      </c>
      <c r="M250" s="36">
        <f>M249</f>
        <v>0</v>
      </c>
      <c r="N250" s="24">
        <f t="shared" si="193"/>
        <v>0</v>
      </c>
    </row>
    <row r="251" spans="1:14" ht="33" customHeight="1" x14ac:dyDescent="0.25">
      <c r="A251" s="77" t="s">
        <v>118</v>
      </c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9"/>
    </row>
    <row r="252" spans="1:14" ht="15.75" customHeight="1" x14ac:dyDescent="0.25">
      <c r="A252" s="72" t="s">
        <v>27</v>
      </c>
      <c r="B252" s="67"/>
      <c r="C252" s="24">
        <f t="shared" ref="C252:C254" si="194">F252+I252+L252</f>
        <v>2222</v>
      </c>
      <c r="D252" s="24">
        <f t="shared" ref="D252:D254" si="195">G252+J252+M252</f>
        <v>0</v>
      </c>
      <c r="E252" s="24">
        <f t="shared" ref="E252:E255" si="196">D252/C252*100</f>
        <v>0</v>
      </c>
      <c r="F252" s="21"/>
      <c r="G252" s="21"/>
      <c r="H252" s="11"/>
      <c r="I252" s="21"/>
      <c r="J252" s="21"/>
      <c r="K252" s="11"/>
      <c r="L252" s="20">
        <v>2222</v>
      </c>
      <c r="M252" s="20">
        <v>0</v>
      </c>
      <c r="N252" s="24">
        <f t="shared" ref="N252:N255" si="197">M252/L252*100</f>
        <v>0</v>
      </c>
    </row>
    <row r="253" spans="1:14" ht="15.75" customHeight="1" x14ac:dyDescent="0.25">
      <c r="A253" s="72" t="s">
        <v>41</v>
      </c>
      <c r="B253" s="67"/>
      <c r="C253" s="24">
        <f t="shared" si="194"/>
        <v>3320</v>
      </c>
      <c r="D253" s="24">
        <f t="shared" si="195"/>
        <v>724.2</v>
      </c>
      <c r="E253" s="24"/>
      <c r="F253" s="21"/>
      <c r="G253" s="21"/>
      <c r="H253" s="11"/>
      <c r="I253" s="21"/>
      <c r="J253" s="21"/>
      <c r="K253" s="11"/>
      <c r="L253" s="20">
        <v>3320</v>
      </c>
      <c r="M253" s="20">
        <v>724.2</v>
      </c>
      <c r="N253" s="24">
        <f t="shared" si="197"/>
        <v>21.813253012048193</v>
      </c>
    </row>
    <row r="254" spans="1:14" ht="15.75" customHeight="1" x14ac:dyDescent="0.25">
      <c r="A254" s="72" t="s">
        <v>26</v>
      </c>
      <c r="B254" s="67"/>
      <c r="C254" s="24">
        <f t="shared" si="194"/>
        <v>1194.3</v>
      </c>
      <c r="D254" s="24">
        <f t="shared" si="195"/>
        <v>0</v>
      </c>
      <c r="E254" s="24"/>
      <c r="F254" s="21"/>
      <c r="G254" s="21"/>
      <c r="H254" s="11"/>
      <c r="I254" s="21"/>
      <c r="J254" s="21"/>
      <c r="K254" s="11"/>
      <c r="L254" s="20">
        <v>1194.3</v>
      </c>
      <c r="M254" s="20">
        <v>0</v>
      </c>
      <c r="N254" s="24">
        <f t="shared" si="197"/>
        <v>0</v>
      </c>
    </row>
    <row r="255" spans="1:14" ht="15.75" customHeight="1" x14ac:dyDescent="0.25">
      <c r="A255" s="104" t="s">
        <v>54</v>
      </c>
      <c r="B255" s="105"/>
      <c r="C255" s="25">
        <f>C252+C253+C254</f>
        <v>6736.3</v>
      </c>
      <c r="D255" s="25">
        <f>D252+D253+D254</f>
        <v>724.2</v>
      </c>
      <c r="E255" s="24">
        <f t="shared" si="196"/>
        <v>10.75070884610246</v>
      </c>
      <c r="F255" s="25">
        <f>F252+F253+F254</f>
        <v>0</v>
      </c>
      <c r="G255" s="25">
        <f>G252+G253+G254</f>
        <v>0</v>
      </c>
      <c r="H255" s="24"/>
      <c r="I255" s="25">
        <f>I252+I253+I254</f>
        <v>0</v>
      </c>
      <c r="J255" s="25">
        <f>J252+J253+J254</f>
        <v>0</v>
      </c>
      <c r="K255" s="24"/>
      <c r="L255" s="25">
        <f>L252+L253+L254</f>
        <v>6736.3</v>
      </c>
      <c r="M255" s="25">
        <f>M252+M253+M254</f>
        <v>724.2</v>
      </c>
      <c r="N255" s="24">
        <f t="shared" si="197"/>
        <v>10.75070884610246</v>
      </c>
    </row>
    <row r="256" spans="1:14" ht="15.75" customHeight="1" x14ac:dyDescent="0.25">
      <c r="A256" s="68" t="s">
        <v>31</v>
      </c>
      <c r="B256" s="103"/>
      <c r="C256" s="27">
        <f>C233+C236+C239+C244+C247+C250+C255</f>
        <v>8414.2999999999993</v>
      </c>
      <c r="D256" s="27">
        <f>D233+D236+D239+D244+D247+D250+D255</f>
        <v>724.2</v>
      </c>
      <c r="E256" s="27">
        <f t="shared" si="187"/>
        <v>8.6067765589532126</v>
      </c>
      <c r="F256" s="27">
        <f>F233+F236+F239+F244+F247+F250+F255</f>
        <v>0</v>
      </c>
      <c r="G256" s="27">
        <f>G233+G236+G239+G244+G247+G250+G255</f>
        <v>0</v>
      </c>
      <c r="H256" s="24"/>
      <c r="I256" s="27">
        <f>I233+I236+I239+I244+I247+I250+I255</f>
        <v>0</v>
      </c>
      <c r="J256" s="27">
        <f>J233+J236+J239+J244+J247+J250+J255</f>
        <v>0</v>
      </c>
      <c r="K256" s="27"/>
      <c r="L256" s="27">
        <f>L233+L236+L239+L244+L247+L250+L255</f>
        <v>8414.2999999999993</v>
      </c>
      <c r="M256" s="27">
        <f>M233+M236+M239+M244+M247+M250+M255</f>
        <v>724.2</v>
      </c>
      <c r="N256" s="27">
        <f t="shared" si="183"/>
        <v>8.6067765589532126</v>
      </c>
    </row>
    <row r="257" spans="1:14" ht="21.75" customHeight="1" x14ac:dyDescent="0.35">
      <c r="A257" s="51" t="s">
        <v>40</v>
      </c>
      <c r="B257" s="80" t="s">
        <v>119</v>
      </c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2"/>
    </row>
    <row r="258" spans="1:14" ht="19.5" customHeight="1" x14ac:dyDescent="0.25">
      <c r="A258" s="87" t="s">
        <v>57</v>
      </c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9"/>
    </row>
    <row r="259" spans="1:14" ht="24" customHeight="1" x14ac:dyDescent="0.25">
      <c r="A259" s="63" t="s">
        <v>121</v>
      </c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5"/>
    </row>
    <row r="260" spans="1:14" ht="32.25" customHeight="1" x14ac:dyDescent="0.25">
      <c r="A260" s="72" t="s">
        <v>26</v>
      </c>
      <c r="B260" s="67"/>
      <c r="C260" s="24">
        <f>F260+I260+L260</f>
        <v>115651.90000000001</v>
      </c>
      <c r="D260" s="24">
        <f>G260+J260+M260</f>
        <v>0</v>
      </c>
      <c r="E260" s="24">
        <f t="shared" ref="E260:E261" si="198">D260/C260*100</f>
        <v>0</v>
      </c>
      <c r="F260" s="11">
        <v>12837.8</v>
      </c>
      <c r="G260" s="11">
        <v>0</v>
      </c>
      <c r="H260" s="24">
        <f t="shared" ref="H260:H261" si="199">G260/F260*100</f>
        <v>0</v>
      </c>
      <c r="I260" s="11">
        <v>102814.1</v>
      </c>
      <c r="J260" s="11">
        <v>0</v>
      </c>
      <c r="K260" s="24">
        <f t="shared" ref="K260:K263" si="200">J260/I260*100</f>
        <v>0</v>
      </c>
      <c r="L260" s="11"/>
      <c r="M260" s="11"/>
      <c r="N260" s="11"/>
    </row>
    <row r="261" spans="1:14" ht="15.75" customHeight="1" x14ac:dyDescent="0.25">
      <c r="A261" s="104" t="s">
        <v>54</v>
      </c>
      <c r="B261" s="105"/>
      <c r="C261" s="25">
        <f>C260</f>
        <v>115651.90000000001</v>
      </c>
      <c r="D261" s="25">
        <f>D260</f>
        <v>0</v>
      </c>
      <c r="E261" s="24">
        <f t="shared" si="198"/>
        <v>0</v>
      </c>
      <c r="F261" s="25">
        <f t="shared" ref="F261:G261" si="201">F260</f>
        <v>12837.8</v>
      </c>
      <c r="G261" s="25">
        <f t="shared" si="201"/>
        <v>0</v>
      </c>
      <c r="H261" s="27">
        <f t="shared" si="199"/>
        <v>0</v>
      </c>
      <c r="I261" s="25">
        <f t="shared" ref="I261:J261" si="202">I260</f>
        <v>102814.1</v>
      </c>
      <c r="J261" s="25">
        <f t="shared" si="202"/>
        <v>0</v>
      </c>
      <c r="K261" s="24">
        <f t="shared" si="200"/>
        <v>0</v>
      </c>
      <c r="L261" s="25">
        <f>SUM(L260)</f>
        <v>0</v>
      </c>
      <c r="M261" s="25">
        <f>SUM(M260)</f>
        <v>0</v>
      </c>
      <c r="N261" s="27"/>
    </row>
    <row r="262" spans="1:14" x14ac:dyDescent="0.25">
      <c r="A262" s="63" t="s">
        <v>122</v>
      </c>
      <c r="B262" s="127"/>
      <c r="C262" s="127"/>
      <c r="D262" s="127"/>
      <c r="E262" s="127"/>
      <c r="F262" s="127"/>
      <c r="G262" s="127"/>
      <c r="H262" s="127"/>
      <c r="I262" s="127"/>
      <c r="J262" s="127"/>
      <c r="K262" s="127"/>
      <c r="L262" s="127"/>
      <c r="M262" s="127"/>
      <c r="N262" s="128"/>
    </row>
    <row r="263" spans="1:14" ht="33.75" customHeight="1" x14ac:dyDescent="0.25">
      <c r="A263" s="72" t="s">
        <v>28</v>
      </c>
      <c r="B263" s="67"/>
      <c r="C263" s="24">
        <f>F263+I263+L263</f>
        <v>6142</v>
      </c>
      <c r="D263" s="24">
        <f>G263+J263+M263</f>
        <v>0</v>
      </c>
      <c r="E263" s="24">
        <f t="shared" ref="E263:E267" si="203">D263/C263*100</f>
        <v>0</v>
      </c>
      <c r="F263" s="12"/>
      <c r="G263" s="12"/>
      <c r="H263" s="11"/>
      <c r="I263" s="11">
        <v>2832.8</v>
      </c>
      <c r="J263" s="11">
        <v>0</v>
      </c>
      <c r="K263" s="24">
        <f t="shared" si="200"/>
        <v>0</v>
      </c>
      <c r="L263" s="11">
        <v>3309.2</v>
      </c>
      <c r="M263" s="11">
        <v>0</v>
      </c>
      <c r="N263" s="24">
        <f t="shared" ref="N263:N267" si="204">M263/L263*100</f>
        <v>0</v>
      </c>
    </row>
    <row r="264" spans="1:14" ht="33" customHeight="1" x14ac:dyDescent="0.25">
      <c r="A264" s="66" t="s">
        <v>29</v>
      </c>
      <c r="B264" s="67"/>
      <c r="C264" s="24">
        <f t="shared" ref="C264:C266" si="205">F264+I264+L264</f>
        <v>70</v>
      </c>
      <c r="D264" s="24">
        <f t="shared" ref="D264:D266" si="206">G264+J264+M264</f>
        <v>0</v>
      </c>
      <c r="E264" s="24">
        <f t="shared" si="203"/>
        <v>0</v>
      </c>
      <c r="F264" s="12"/>
      <c r="G264" s="12"/>
      <c r="H264" s="11"/>
      <c r="I264" s="11"/>
      <c r="J264" s="11"/>
      <c r="K264" s="11"/>
      <c r="L264" s="11">
        <v>70</v>
      </c>
      <c r="M264" s="11">
        <v>0</v>
      </c>
      <c r="N264" s="24">
        <f t="shared" si="204"/>
        <v>0</v>
      </c>
    </row>
    <row r="265" spans="1:14" ht="30" customHeight="1" x14ac:dyDescent="0.25">
      <c r="A265" s="66" t="s">
        <v>30</v>
      </c>
      <c r="B265" s="67"/>
      <c r="C265" s="24">
        <f t="shared" si="205"/>
        <v>250</v>
      </c>
      <c r="D265" s="24">
        <f t="shared" si="206"/>
        <v>0</v>
      </c>
      <c r="E265" s="24">
        <f t="shared" si="203"/>
        <v>0</v>
      </c>
      <c r="F265" s="12"/>
      <c r="G265" s="12"/>
      <c r="H265" s="11"/>
      <c r="I265" s="11"/>
      <c r="J265" s="11"/>
      <c r="K265" s="11"/>
      <c r="L265" s="11">
        <v>250</v>
      </c>
      <c r="M265" s="11">
        <v>0</v>
      </c>
      <c r="N265" s="24">
        <f t="shared" si="204"/>
        <v>0</v>
      </c>
    </row>
    <row r="266" spans="1:14" ht="33" customHeight="1" x14ac:dyDescent="0.25">
      <c r="A266" s="66" t="s">
        <v>32</v>
      </c>
      <c r="B266" s="67"/>
      <c r="C266" s="24">
        <f t="shared" si="205"/>
        <v>300</v>
      </c>
      <c r="D266" s="24">
        <f t="shared" si="206"/>
        <v>0</v>
      </c>
      <c r="E266" s="24">
        <f t="shared" si="203"/>
        <v>0</v>
      </c>
      <c r="F266" s="12"/>
      <c r="G266" s="12"/>
      <c r="H266" s="11"/>
      <c r="I266" s="11"/>
      <c r="J266" s="11"/>
      <c r="K266" s="11"/>
      <c r="L266" s="11">
        <v>300</v>
      </c>
      <c r="M266" s="11">
        <v>0</v>
      </c>
      <c r="N266" s="24">
        <f t="shared" si="204"/>
        <v>0</v>
      </c>
    </row>
    <row r="267" spans="1:14" x14ac:dyDescent="0.25">
      <c r="A267" s="104" t="s">
        <v>54</v>
      </c>
      <c r="B267" s="105"/>
      <c r="C267" s="25">
        <f>C263+C264+C265+C266</f>
        <v>6762</v>
      </c>
      <c r="D267" s="25">
        <f>D263+D264+D265+D266</f>
        <v>0</v>
      </c>
      <c r="E267" s="24">
        <f t="shared" si="203"/>
        <v>0</v>
      </c>
      <c r="F267" s="25">
        <f>F263+F264+F265+F266</f>
        <v>0</v>
      </c>
      <c r="G267" s="25">
        <f>G263+G264+G265+G266</f>
        <v>0</v>
      </c>
      <c r="H267" s="24"/>
      <c r="I267" s="25">
        <f>I263+I264+I265+I266</f>
        <v>2832.8</v>
      </c>
      <c r="J267" s="25">
        <f>J263+J264+J265+J266</f>
        <v>0</v>
      </c>
      <c r="K267" s="24"/>
      <c r="L267" s="25">
        <f>L263+L264+L265+L266</f>
        <v>3929.2</v>
      </c>
      <c r="M267" s="25">
        <f>M263+M264+M265+M266</f>
        <v>0</v>
      </c>
      <c r="N267" s="27">
        <f t="shared" si="204"/>
        <v>0</v>
      </c>
    </row>
    <row r="268" spans="1:14" x14ac:dyDescent="0.25">
      <c r="A268" s="68" t="s">
        <v>31</v>
      </c>
      <c r="B268" s="103"/>
      <c r="C268" s="27">
        <f>C261+C267</f>
        <v>122413.90000000001</v>
      </c>
      <c r="D268" s="27">
        <f>D261+D267</f>
        <v>0</v>
      </c>
      <c r="E268" s="27">
        <f t="shared" ref="E268" si="207">D268/C268*100</f>
        <v>0</v>
      </c>
      <c r="F268" s="27">
        <f>F261+F267</f>
        <v>12837.8</v>
      </c>
      <c r="G268" s="27">
        <f>G261+G267</f>
        <v>0</v>
      </c>
      <c r="H268" s="24"/>
      <c r="I268" s="27">
        <f>I261+I267</f>
        <v>105646.90000000001</v>
      </c>
      <c r="J268" s="27">
        <f>J261+J267</f>
        <v>0</v>
      </c>
      <c r="K268" s="27">
        <f t="shared" ref="K268" si="208">J268/I268*100</f>
        <v>0</v>
      </c>
      <c r="L268" s="27">
        <f>L261+L267</f>
        <v>3929.2</v>
      </c>
      <c r="M268" s="27">
        <f>M261+M267</f>
        <v>0</v>
      </c>
      <c r="N268" s="27">
        <f t="shared" si="166"/>
        <v>0</v>
      </c>
    </row>
    <row r="269" spans="1:14" ht="15.75" customHeight="1" x14ac:dyDescent="0.35">
      <c r="A269" s="51" t="s">
        <v>120</v>
      </c>
      <c r="B269" s="80" t="s">
        <v>123</v>
      </c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2"/>
    </row>
    <row r="270" spans="1:14" ht="15.75" customHeight="1" x14ac:dyDescent="0.25">
      <c r="A270" s="87" t="s">
        <v>57</v>
      </c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9"/>
    </row>
    <row r="271" spans="1:14" ht="15.75" customHeight="1" x14ac:dyDescent="0.25">
      <c r="A271" s="63" t="s">
        <v>124</v>
      </c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5"/>
    </row>
    <row r="272" spans="1:14" x14ac:dyDescent="0.25">
      <c r="A272" s="72" t="s">
        <v>27</v>
      </c>
      <c r="B272" s="67"/>
      <c r="C272" s="24">
        <f>F272+I272+L272</f>
        <v>98</v>
      </c>
      <c r="D272" s="24">
        <f>G272+J272+M272</f>
        <v>0</v>
      </c>
      <c r="E272" s="24">
        <f t="shared" ref="E272:E274" si="209">D272/C272*100</f>
        <v>0</v>
      </c>
      <c r="F272" s="11"/>
      <c r="G272" s="11"/>
      <c r="H272" s="11"/>
      <c r="I272" s="11"/>
      <c r="J272" s="11"/>
      <c r="K272" s="11"/>
      <c r="L272" s="11">
        <v>98</v>
      </c>
      <c r="M272" s="11">
        <v>0</v>
      </c>
      <c r="N272" s="24">
        <f>M263/L263*100</f>
        <v>0</v>
      </c>
    </row>
    <row r="273" spans="1:14" ht="28.5" customHeight="1" x14ac:dyDescent="0.25">
      <c r="A273" s="72" t="s">
        <v>26</v>
      </c>
      <c r="B273" s="67"/>
      <c r="C273" s="24">
        <f>F273+I273+L273</f>
        <v>1426.9</v>
      </c>
      <c r="D273" s="24">
        <f>G273+J273+M273</f>
        <v>0</v>
      </c>
      <c r="E273" s="24">
        <f t="shared" si="209"/>
        <v>0</v>
      </c>
      <c r="F273" s="11"/>
      <c r="G273" s="11"/>
      <c r="H273" s="11"/>
      <c r="I273" s="11"/>
      <c r="J273" s="11"/>
      <c r="K273" s="11"/>
      <c r="L273" s="11">
        <v>1426.9</v>
      </c>
      <c r="M273" s="11">
        <v>0</v>
      </c>
      <c r="N273" s="24">
        <f>M264/L264*100</f>
        <v>0</v>
      </c>
    </row>
    <row r="274" spans="1:14" ht="16.149999999999999" customHeight="1" x14ac:dyDescent="0.25">
      <c r="A274" s="104" t="s">
        <v>54</v>
      </c>
      <c r="B274" s="105"/>
      <c r="C274" s="25">
        <f>C272+C273</f>
        <v>1524.9</v>
      </c>
      <c r="D274" s="25">
        <f>D272+D273</f>
        <v>0</v>
      </c>
      <c r="E274" s="25">
        <f t="shared" si="209"/>
        <v>0</v>
      </c>
      <c r="F274" s="25">
        <f>F272+F273</f>
        <v>0</v>
      </c>
      <c r="G274" s="25">
        <f>G272+G273</f>
        <v>0</v>
      </c>
      <c r="H274" s="25"/>
      <c r="I274" s="25">
        <f>I272+I273</f>
        <v>0</v>
      </c>
      <c r="J274" s="25">
        <f>J272+J273</f>
        <v>0</v>
      </c>
      <c r="K274" s="25"/>
      <c r="L274" s="25">
        <f>L272+L273</f>
        <v>1524.9</v>
      </c>
      <c r="M274" s="25">
        <f>M272+M273</f>
        <v>0</v>
      </c>
      <c r="N274" s="24">
        <f>M265/L265*100</f>
        <v>0</v>
      </c>
    </row>
    <row r="275" spans="1:14" x14ac:dyDescent="0.25">
      <c r="A275" s="114" t="s">
        <v>125</v>
      </c>
      <c r="B275" s="115"/>
      <c r="C275" s="115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6"/>
    </row>
    <row r="276" spans="1:14" ht="30.75" customHeight="1" x14ac:dyDescent="0.25">
      <c r="A276" s="72" t="s">
        <v>26</v>
      </c>
      <c r="B276" s="67"/>
      <c r="C276" s="24">
        <f>F276+I276+L276</f>
        <v>378.5</v>
      </c>
      <c r="D276" s="24">
        <f>G276+J276+M276</f>
        <v>0</v>
      </c>
      <c r="E276" s="24">
        <f t="shared" ref="E276:E277" si="210">D276/C276*100</f>
        <v>0</v>
      </c>
      <c r="F276" s="11"/>
      <c r="G276" s="11"/>
      <c r="H276" s="11"/>
      <c r="I276" s="11"/>
      <c r="J276" s="11"/>
      <c r="K276" s="11"/>
      <c r="L276" s="11">
        <v>378.5</v>
      </c>
      <c r="M276" s="11">
        <v>0</v>
      </c>
      <c r="N276" s="24">
        <f>M267/L267*100</f>
        <v>0</v>
      </c>
    </row>
    <row r="277" spans="1:14" ht="16.149999999999999" customHeight="1" x14ac:dyDescent="0.25">
      <c r="A277" s="104" t="s">
        <v>54</v>
      </c>
      <c r="B277" s="105"/>
      <c r="C277" s="25">
        <f>C276</f>
        <v>378.5</v>
      </c>
      <c r="D277" s="25">
        <f>D276</f>
        <v>0</v>
      </c>
      <c r="E277" s="25">
        <f t="shared" si="210"/>
        <v>0</v>
      </c>
      <c r="F277" s="25">
        <f t="shared" ref="F277:G277" si="211">F276</f>
        <v>0</v>
      </c>
      <c r="G277" s="25">
        <f t="shared" si="211"/>
        <v>0</v>
      </c>
      <c r="H277" s="25"/>
      <c r="I277" s="25">
        <f t="shared" ref="I277:J277" si="212">I276</f>
        <v>0</v>
      </c>
      <c r="J277" s="25">
        <f t="shared" si="212"/>
        <v>0</v>
      </c>
      <c r="K277" s="25"/>
      <c r="L277" s="25">
        <f>L276</f>
        <v>378.5</v>
      </c>
      <c r="M277" s="25">
        <f>M276</f>
        <v>0</v>
      </c>
      <c r="N277" s="24">
        <f>M268/L268*100</f>
        <v>0</v>
      </c>
    </row>
    <row r="278" spans="1:14" x14ac:dyDescent="0.25">
      <c r="A278" s="63" t="s">
        <v>126</v>
      </c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5"/>
    </row>
    <row r="279" spans="1:14" ht="30" customHeight="1" x14ac:dyDescent="0.25">
      <c r="A279" s="72" t="s">
        <v>26</v>
      </c>
      <c r="B279" s="67"/>
      <c r="C279" s="24">
        <f>F279+I279+L279</f>
        <v>933.4</v>
      </c>
      <c r="D279" s="24">
        <f>G279+J279+M279</f>
        <v>11.7</v>
      </c>
      <c r="E279" s="24">
        <f t="shared" ref="E279:E280" si="213">D279/C279*100</f>
        <v>1.2534818941504178</v>
      </c>
      <c r="F279" s="11"/>
      <c r="G279" s="11"/>
      <c r="H279" s="11"/>
      <c r="I279" s="11">
        <v>933.4</v>
      </c>
      <c r="J279" s="11">
        <v>11.7</v>
      </c>
      <c r="K279" s="24">
        <f t="shared" ref="K279:K280" si="214">J279/I279*100</f>
        <v>1.2534818941504178</v>
      </c>
      <c r="L279" s="11"/>
      <c r="M279" s="11"/>
      <c r="N279" s="15"/>
    </row>
    <row r="280" spans="1:14" ht="16.149999999999999" customHeight="1" x14ac:dyDescent="0.25">
      <c r="A280" s="104" t="s">
        <v>54</v>
      </c>
      <c r="B280" s="105"/>
      <c r="C280" s="25">
        <f>C279</f>
        <v>933.4</v>
      </c>
      <c r="D280" s="25">
        <f>D279</f>
        <v>11.7</v>
      </c>
      <c r="E280" s="25">
        <f t="shared" si="213"/>
        <v>1.2534818941504178</v>
      </c>
      <c r="F280" s="25">
        <f t="shared" ref="F280:G280" si="215">F279</f>
        <v>0</v>
      </c>
      <c r="G280" s="25">
        <f t="shared" si="215"/>
        <v>0</v>
      </c>
      <c r="H280" s="25"/>
      <c r="I280" s="25">
        <f t="shared" ref="I280:J280" si="216">I279</f>
        <v>933.4</v>
      </c>
      <c r="J280" s="25">
        <f t="shared" si="216"/>
        <v>11.7</v>
      </c>
      <c r="K280" s="25">
        <f t="shared" si="214"/>
        <v>1.2534818941504178</v>
      </c>
      <c r="L280" s="25">
        <f>SUM(L279)</f>
        <v>0</v>
      </c>
      <c r="M280" s="25">
        <f>SUM(M279)</f>
        <v>0</v>
      </c>
      <c r="N280" s="59"/>
    </row>
    <row r="281" spans="1:14" ht="15.75" customHeight="1" x14ac:dyDescent="0.25">
      <c r="A281" s="104" t="s">
        <v>31</v>
      </c>
      <c r="B281" s="105"/>
      <c r="C281" s="27">
        <f>C274+C277+C280</f>
        <v>2836.8</v>
      </c>
      <c r="D281" s="27">
        <f>D274+D277+D280</f>
        <v>11.7</v>
      </c>
      <c r="E281" s="27">
        <f t="shared" ref="E281:E282" si="217">D281/C281*100</f>
        <v>0.41243654822335019</v>
      </c>
      <c r="F281" s="27">
        <f>F274+F277+F280</f>
        <v>0</v>
      </c>
      <c r="G281" s="27">
        <f>G274+G277+G280</f>
        <v>0</v>
      </c>
      <c r="H281" s="24"/>
      <c r="I281" s="27">
        <f>I274+I277+I280</f>
        <v>933.4</v>
      </c>
      <c r="J281" s="27">
        <f>J274+J277+J280</f>
        <v>11.7</v>
      </c>
      <c r="K281" s="27">
        <f t="shared" ref="K281:K282" si="218">J281/I281*100</f>
        <v>1.2534818941504178</v>
      </c>
      <c r="L281" s="27">
        <f>L274+L277+L280</f>
        <v>1903.4</v>
      </c>
      <c r="M281" s="27">
        <f>M274+M277+M280</f>
        <v>0</v>
      </c>
      <c r="N281" s="24">
        <f t="shared" ref="N281" si="219">M281/L281*100</f>
        <v>0</v>
      </c>
    </row>
    <row r="282" spans="1:14" ht="38.25" customHeight="1" x14ac:dyDescent="0.3">
      <c r="A282" s="129" t="s">
        <v>34</v>
      </c>
      <c r="B282" s="130"/>
      <c r="C282" s="39">
        <f>C39+C61+C88+C104+C116+C135+C161+C184+C198+C208+C213+C228+C256+C268+C281</f>
        <v>3316829.8000000003</v>
      </c>
      <c r="D282" s="39">
        <f>D39+D61+D88+D104+D116+D135+D161+D184+D198+D208+D213+D228+D256+D268+D281</f>
        <v>79419.799999999988</v>
      </c>
      <c r="E282" s="39">
        <f t="shared" si="217"/>
        <v>2.3944490609677946</v>
      </c>
      <c r="F282" s="39">
        <f>F39+F61+F88+F104+F116+F135+F161+F184+F198+F208+F213+F228+F256+F268+F281</f>
        <v>154410.49999999997</v>
      </c>
      <c r="G282" s="39">
        <f>G39+G61+G88+G104+G116+G135+G161+G184+G198+G208+G213+G228+G256+G268+G281</f>
        <v>0</v>
      </c>
      <c r="H282" s="27">
        <f t="shared" ref="H282" si="220">G282/F282*100</f>
        <v>0</v>
      </c>
      <c r="I282" s="39">
        <f>I39+I61+I88+I104+I116+I135+I161+I184+I198+I208+I213+I228+I256+I268+I281</f>
        <v>1902642.6999999997</v>
      </c>
      <c r="J282" s="39">
        <f>J39+J61+J88+J104+J116+J135+J161+J184+J198+J208+J213+J228+J256+J268+J281</f>
        <v>42635.299999999996</v>
      </c>
      <c r="K282" s="39">
        <f t="shared" si="218"/>
        <v>2.2408463764636419</v>
      </c>
      <c r="L282" s="39">
        <f>L39+L61+L88+L104+L116+L135+L161+L184+L198+L208+L213+L228+L256+L268+L281</f>
        <v>1259776.5999999996</v>
      </c>
      <c r="M282" s="39">
        <f>M39+M61+M88+M104+M116+M135+M161+M184+M198+M208+M213+M228+M256+M268+M281</f>
        <v>36784.499999999993</v>
      </c>
      <c r="N282" s="27">
        <f t="shared" si="166"/>
        <v>2.9199224687932768</v>
      </c>
    </row>
    <row r="283" spans="1:14" x14ac:dyDescent="0.25">
      <c r="A283" s="5"/>
      <c r="B283" s="5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</row>
    <row r="284" spans="1:14" ht="49.5" customHeight="1" x14ac:dyDescent="0.25">
      <c r="A284" s="5"/>
      <c r="B284" s="7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</row>
    <row r="285" spans="1:14" x14ac:dyDescent="0.25">
      <c r="A285" s="5"/>
      <c r="B285" s="5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</row>
    <row r="286" spans="1:14" x14ac:dyDescent="0.25">
      <c r="A286" s="5"/>
      <c r="B286" s="5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</row>
    <row r="287" spans="1:14" x14ac:dyDescent="0.25">
      <c r="A287" s="5"/>
      <c r="B287" s="5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</row>
    <row r="288" spans="1:14" x14ac:dyDescent="0.25">
      <c r="A288" s="5"/>
      <c r="B288" s="5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</row>
    <row r="289" spans="1:14" x14ac:dyDescent="0.25">
      <c r="A289" s="5"/>
      <c r="B289" s="5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</row>
    <row r="290" spans="1:14" x14ac:dyDescent="0.25">
      <c r="A290" s="5"/>
      <c r="B290" s="5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</row>
    <row r="291" spans="1:14" x14ac:dyDescent="0.25">
      <c r="A291" s="5"/>
      <c r="B291" s="5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</row>
    <row r="292" spans="1:14" x14ac:dyDescent="0.25">
      <c r="A292" s="5"/>
      <c r="B292" s="5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</row>
    <row r="293" spans="1:14" x14ac:dyDescent="0.25">
      <c r="A293" s="5"/>
      <c r="B293" s="5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</row>
    <row r="294" spans="1:14" x14ac:dyDescent="0.25">
      <c r="A294" s="5"/>
      <c r="B294" s="5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</row>
    <row r="295" spans="1:14" x14ac:dyDescent="0.25">
      <c r="A295" s="5"/>
      <c r="B295" s="5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</row>
    <row r="296" spans="1:14" x14ac:dyDescent="0.25">
      <c r="A296" s="5"/>
      <c r="B296" s="5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</row>
    <row r="297" spans="1:14" x14ac:dyDescent="0.25">
      <c r="A297" s="5"/>
      <c r="B297" s="5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</row>
    <row r="298" spans="1:14" x14ac:dyDescent="0.25">
      <c r="A298" s="5"/>
      <c r="B298" s="5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</row>
    <row r="299" spans="1:14" x14ac:dyDescent="0.25">
      <c r="A299" s="5"/>
      <c r="B299" s="5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</row>
    <row r="300" spans="1:14" x14ac:dyDescent="0.25">
      <c r="A300" s="5"/>
      <c r="B300" s="5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</row>
    <row r="301" spans="1:14" x14ac:dyDescent="0.25">
      <c r="A301" s="5"/>
      <c r="B301" s="5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</row>
    <row r="302" spans="1:14" x14ac:dyDescent="0.25">
      <c r="A302" s="5"/>
      <c r="B302" s="5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</row>
    <row r="303" spans="1:14" x14ac:dyDescent="0.25">
      <c r="A303" s="5"/>
      <c r="B303" s="5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</row>
    <row r="304" spans="1:14" x14ac:dyDescent="0.25">
      <c r="A304" s="5"/>
      <c r="B304" s="5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</row>
    <row r="305" spans="1:14" x14ac:dyDescent="0.25">
      <c r="A305" s="5"/>
      <c r="B305" s="5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</row>
    <row r="306" spans="1:14" x14ac:dyDescent="0.25">
      <c r="A306" s="5"/>
      <c r="B306" s="5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</row>
    <row r="307" spans="1:14" x14ac:dyDescent="0.25">
      <c r="A307" s="5"/>
      <c r="B307" s="5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</row>
    <row r="308" spans="1:14" x14ac:dyDescent="0.25">
      <c r="A308" s="5"/>
      <c r="B308" s="5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</row>
    <row r="309" spans="1:14" x14ac:dyDescent="0.25">
      <c r="A309" s="5"/>
      <c r="B309" s="5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</row>
    <row r="310" spans="1:14" x14ac:dyDescent="0.25">
      <c r="A310" s="5"/>
      <c r="B310" s="5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</row>
    <row r="311" spans="1:14" x14ac:dyDescent="0.25">
      <c r="A311" s="5"/>
      <c r="B311" s="5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</row>
    <row r="312" spans="1:14" x14ac:dyDescent="0.25">
      <c r="A312" s="5"/>
      <c r="B312" s="5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</row>
    <row r="313" spans="1:14" x14ac:dyDescent="0.25">
      <c r="A313" s="5"/>
      <c r="B313" s="5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</row>
  </sheetData>
  <mergeCells count="287">
    <mergeCell ref="A41:N41"/>
    <mergeCell ref="A106:N106"/>
    <mergeCell ref="A118:N118"/>
    <mergeCell ref="A200:N200"/>
    <mergeCell ref="A210:N210"/>
    <mergeCell ref="A215:N215"/>
    <mergeCell ref="A230:N230"/>
    <mergeCell ref="A258:N258"/>
    <mergeCell ref="A270:N270"/>
    <mergeCell ref="A137:N137"/>
    <mergeCell ref="A147:B147"/>
    <mergeCell ref="A191:N191"/>
    <mergeCell ref="A196:B196"/>
    <mergeCell ref="A227:B227"/>
    <mergeCell ref="A141:N141"/>
    <mergeCell ref="A160:B160"/>
    <mergeCell ref="A164:N164"/>
    <mergeCell ref="A163:N163"/>
    <mergeCell ref="A165:B165"/>
    <mergeCell ref="A166:B166"/>
    <mergeCell ref="A167:N167"/>
    <mergeCell ref="A224:B224"/>
    <mergeCell ref="A226:B226"/>
    <mergeCell ref="A151:N151"/>
    <mergeCell ref="A154:N154"/>
    <mergeCell ref="A157:N157"/>
    <mergeCell ref="A205:N205"/>
    <mergeCell ref="A150:B150"/>
    <mergeCell ref="A152:B152"/>
    <mergeCell ref="A153:B153"/>
    <mergeCell ref="A183:B183"/>
    <mergeCell ref="A186:N186"/>
    <mergeCell ref="A187:N187"/>
    <mergeCell ref="A188:B188"/>
    <mergeCell ref="A189:B189"/>
    <mergeCell ref="A190:N190"/>
    <mergeCell ref="A197:B197"/>
    <mergeCell ref="A128:B128"/>
    <mergeCell ref="A104:B104"/>
    <mergeCell ref="A63:N63"/>
    <mergeCell ref="A64:N64"/>
    <mergeCell ref="A65:B65"/>
    <mergeCell ref="A66:B66"/>
    <mergeCell ref="A70:B70"/>
    <mergeCell ref="A67:N67"/>
    <mergeCell ref="A68:B68"/>
    <mergeCell ref="A69:B69"/>
    <mergeCell ref="A71:N71"/>
    <mergeCell ref="A125:B125"/>
    <mergeCell ref="A79:B79"/>
    <mergeCell ref="A80:B80"/>
    <mergeCell ref="E2:K2"/>
    <mergeCell ref="A127:B127"/>
    <mergeCell ref="A121:B121"/>
    <mergeCell ref="A122:B122"/>
    <mergeCell ref="A123:B123"/>
    <mergeCell ref="B89:N89"/>
    <mergeCell ref="A98:B98"/>
    <mergeCell ref="A93:B93"/>
    <mergeCell ref="A107:N107"/>
    <mergeCell ref="A110:N110"/>
    <mergeCell ref="A113:N113"/>
    <mergeCell ref="A74:B74"/>
    <mergeCell ref="A102:B102"/>
    <mergeCell ref="A75:N75"/>
    <mergeCell ref="A21:B21"/>
    <mergeCell ref="A22:B22"/>
    <mergeCell ref="A24:B24"/>
    <mergeCell ref="A49:N49"/>
    <mergeCell ref="A87:B87"/>
    <mergeCell ref="A90:N90"/>
    <mergeCell ref="A95:N95"/>
    <mergeCell ref="A103:B103"/>
    <mergeCell ref="A120:B120"/>
    <mergeCell ref="A72:N72"/>
    <mergeCell ref="A252:B252"/>
    <mergeCell ref="A55:N55"/>
    <mergeCell ref="B62:N62"/>
    <mergeCell ref="A175:B175"/>
    <mergeCell ref="A176:B176"/>
    <mergeCell ref="A135:B135"/>
    <mergeCell ref="A177:N177"/>
    <mergeCell ref="B185:N185"/>
    <mergeCell ref="A182:B182"/>
    <mergeCell ref="A184:B184"/>
    <mergeCell ref="A219:N219"/>
    <mergeCell ref="A58:N58"/>
    <mergeCell ref="A59:B59"/>
    <mergeCell ref="A60:B60"/>
    <mergeCell ref="A217:B217"/>
    <mergeCell ref="A208:B208"/>
    <mergeCell ref="A203:B203"/>
    <mergeCell ref="A213:B213"/>
    <mergeCell ref="A100:B100"/>
    <mergeCell ref="A91:N91"/>
    <mergeCell ref="A173:B173"/>
    <mergeCell ref="A181:B181"/>
    <mergeCell ref="A179:B179"/>
    <mergeCell ref="A178:B178"/>
    <mergeCell ref="A281:B281"/>
    <mergeCell ref="A282:B282"/>
    <mergeCell ref="A279:B279"/>
    <mergeCell ref="A280:B280"/>
    <mergeCell ref="A278:N278"/>
    <mergeCell ref="A277:B277"/>
    <mergeCell ref="A276:B276"/>
    <mergeCell ref="A275:N275"/>
    <mergeCell ref="A274:B274"/>
    <mergeCell ref="A262:N262"/>
    <mergeCell ref="A263:B263"/>
    <mergeCell ref="A267:B267"/>
    <mergeCell ref="A259:N259"/>
    <mergeCell ref="A236:B236"/>
    <mergeCell ref="A237:N237"/>
    <mergeCell ref="A238:B238"/>
    <mergeCell ref="A245:N245"/>
    <mergeCell ref="A246:B246"/>
    <mergeCell ref="A247:B247"/>
    <mergeCell ref="A249:B249"/>
    <mergeCell ref="A250:B250"/>
    <mergeCell ref="A251:N251"/>
    <mergeCell ref="B257:N257"/>
    <mergeCell ref="A239:B239"/>
    <mergeCell ref="A240:N240"/>
    <mergeCell ref="A242:B242"/>
    <mergeCell ref="A255:B255"/>
    <mergeCell ref="A253:B253"/>
    <mergeCell ref="A254:B254"/>
    <mergeCell ref="A264:B264"/>
    <mergeCell ref="A265:B265"/>
    <mergeCell ref="A266:B266"/>
    <mergeCell ref="A248:N248"/>
    <mergeCell ref="A1:N1"/>
    <mergeCell ref="A261:B261"/>
    <mergeCell ref="B136:N136"/>
    <mergeCell ref="A142:N142"/>
    <mergeCell ref="A145:N145"/>
    <mergeCell ref="A174:N174"/>
    <mergeCell ref="A158:B158"/>
    <mergeCell ref="A159:B159"/>
    <mergeCell ref="A161:B161"/>
    <mergeCell ref="A169:B169"/>
    <mergeCell ref="A170:B170"/>
    <mergeCell ref="A143:B143"/>
    <mergeCell ref="A144:B144"/>
    <mergeCell ref="A171:N171"/>
    <mergeCell ref="B162:N162"/>
    <mergeCell ref="A155:B155"/>
    <mergeCell ref="A156:B156"/>
    <mergeCell ref="A168:N168"/>
    <mergeCell ref="A146:B146"/>
    <mergeCell ref="A130:B130"/>
    <mergeCell ref="A131:B131"/>
    <mergeCell ref="A132:B132"/>
    <mergeCell ref="A140:B140"/>
    <mergeCell ref="A232:B232"/>
    <mergeCell ref="L3:N3"/>
    <mergeCell ref="B6:N6"/>
    <mergeCell ref="A16:N16"/>
    <mergeCell ref="A19:N19"/>
    <mergeCell ref="A23:N23"/>
    <mergeCell ref="A26:N26"/>
    <mergeCell ref="A29:N29"/>
    <mergeCell ref="A94:B94"/>
    <mergeCell ref="A76:B76"/>
    <mergeCell ref="A77:B77"/>
    <mergeCell ref="A54:B54"/>
    <mergeCell ref="F3:H3"/>
    <mergeCell ref="I3:K3"/>
    <mergeCell ref="C3:C4"/>
    <mergeCell ref="A3:A4"/>
    <mergeCell ref="B3:B4"/>
    <mergeCell ref="D3:D4"/>
    <mergeCell ref="E3:E4"/>
    <mergeCell ref="A28:B28"/>
    <mergeCell ref="A31:B31"/>
    <mergeCell ref="A18:B18"/>
    <mergeCell ref="A17:B17"/>
    <mergeCell ref="A33:B33"/>
    <mergeCell ref="A34:B34"/>
    <mergeCell ref="A30:B30"/>
    <mergeCell ref="A25:B25"/>
    <mergeCell ref="A84:N84"/>
    <mergeCell ref="A85:B85"/>
    <mergeCell ref="A86:B86"/>
    <mergeCell ref="A149:B149"/>
    <mergeCell ref="A129:N129"/>
    <mergeCell ref="A148:N148"/>
    <mergeCell ref="A53:B53"/>
    <mergeCell ref="A81:N81"/>
    <mergeCell ref="A82:B82"/>
    <mergeCell ref="A83:B83"/>
    <mergeCell ref="A92:B92"/>
    <mergeCell ref="A115:B115"/>
    <mergeCell ref="A116:B116"/>
    <mergeCell ref="A109:B109"/>
    <mergeCell ref="A111:B111"/>
    <mergeCell ref="A112:B112"/>
    <mergeCell ref="A101:B101"/>
    <mergeCell ref="A99:N99"/>
    <mergeCell ref="A32:N32"/>
    <mergeCell ref="A48:B48"/>
    <mergeCell ref="A52:N52"/>
    <mergeCell ref="A78:N78"/>
    <mergeCell ref="A272:B272"/>
    <mergeCell ref="A271:N271"/>
    <mergeCell ref="B269:N269"/>
    <mergeCell ref="A268:B268"/>
    <mergeCell ref="A273:B273"/>
    <mergeCell ref="A202:B202"/>
    <mergeCell ref="A192:B192"/>
    <mergeCell ref="A180:N180"/>
    <mergeCell ref="A195:B195"/>
    <mergeCell ref="A193:B193"/>
    <mergeCell ref="A194:N194"/>
    <mergeCell ref="A216:N216"/>
    <mergeCell ref="A198:B198"/>
    <mergeCell ref="A204:B204"/>
    <mergeCell ref="B199:N199"/>
    <mergeCell ref="A201:N201"/>
    <mergeCell ref="A207:B207"/>
    <mergeCell ref="A206:B206"/>
    <mergeCell ref="B214:N214"/>
    <mergeCell ref="A260:B260"/>
    <mergeCell ref="A225:N225"/>
    <mergeCell ref="A234:N234"/>
    <mergeCell ref="A256:B256"/>
    <mergeCell ref="A244:B244"/>
    <mergeCell ref="A36:B36"/>
    <mergeCell ref="A35:N35"/>
    <mergeCell ref="A39:B39"/>
    <mergeCell ref="A37:B37"/>
    <mergeCell ref="A172:B172"/>
    <mergeCell ref="A38:B38"/>
    <mergeCell ref="A46:N46"/>
    <mergeCell ref="A47:B47"/>
    <mergeCell ref="A228:B228"/>
    <mergeCell ref="A218:B218"/>
    <mergeCell ref="A221:B221"/>
    <mergeCell ref="A222:N222"/>
    <mergeCell ref="B209:N209"/>
    <mergeCell ref="A212:B212"/>
    <mergeCell ref="A211:N211"/>
    <mergeCell ref="A73:B73"/>
    <mergeCell ref="A57:B57"/>
    <mergeCell ref="A50:B50"/>
    <mergeCell ref="A61:B61"/>
    <mergeCell ref="A51:B51"/>
    <mergeCell ref="A56:B56"/>
    <mergeCell ref="A138:N138"/>
    <mergeCell ref="A139:B139"/>
    <mergeCell ref="A223:B223"/>
    <mergeCell ref="A10:B10"/>
    <mergeCell ref="A14:B14"/>
    <mergeCell ref="A15:N15"/>
    <mergeCell ref="A7:N7"/>
    <mergeCell ref="A8:N8"/>
    <mergeCell ref="A11:N11"/>
    <mergeCell ref="A9:B9"/>
    <mergeCell ref="A27:B27"/>
    <mergeCell ref="A20:B20"/>
    <mergeCell ref="A13:B13"/>
    <mergeCell ref="A12:B12"/>
    <mergeCell ref="B40:N40"/>
    <mergeCell ref="A42:N42"/>
    <mergeCell ref="A44:B44"/>
    <mergeCell ref="A45:B45"/>
    <mergeCell ref="A233:B233"/>
    <mergeCell ref="A243:B243"/>
    <mergeCell ref="A241:B241"/>
    <mergeCell ref="A235:B235"/>
    <mergeCell ref="A43:B43"/>
    <mergeCell ref="B229:N229"/>
    <mergeCell ref="A231:N231"/>
    <mergeCell ref="A220:B220"/>
    <mergeCell ref="A88:B88"/>
    <mergeCell ref="A96:N96"/>
    <mergeCell ref="A108:B108"/>
    <mergeCell ref="A114:B114"/>
    <mergeCell ref="B117:N117"/>
    <mergeCell ref="A119:N119"/>
    <mergeCell ref="A124:B124"/>
    <mergeCell ref="A97:B97"/>
    <mergeCell ref="B105:N105"/>
    <mergeCell ref="A133:B133"/>
    <mergeCell ref="A134:B134"/>
    <mergeCell ref="A126:N126"/>
  </mergeCells>
  <pageMargins left="0.47244094488188981" right="0.31496062992125984" top="0.43307086614173229" bottom="0.35433070866141736" header="0.31496062992125984" footer="0.31496062992125984"/>
  <pageSetup paperSize="9" scale="65" fitToHeight="0" orientation="landscape" r:id="rId1"/>
  <rowBreaks count="7" manualBreakCount="7">
    <brk id="39" max="13" man="1"/>
    <brk id="77" max="13" man="1"/>
    <brk id="116" max="13" man="1"/>
    <brk id="153" max="13" man="1"/>
    <brk id="189" max="13" man="1"/>
    <brk id="224" max="13" man="1"/>
    <brk id="26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2025-02-04T11:43:36Z</cp:lastPrinted>
  <dcterms:created xsi:type="dcterms:W3CDTF">2016-11-22T06:59:06Z</dcterms:created>
  <dcterms:modified xsi:type="dcterms:W3CDTF">2025-02-04T11:43:41Z</dcterms:modified>
</cp:coreProperties>
</file>