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20" windowWidth="19920" windowHeight="6975" tabRatio="657"/>
  </bookViews>
  <sheets>
    <sheet name="Лист 1" sheetId="2" r:id="rId1"/>
  </sheets>
  <definedNames>
    <definedName name="_xlnm._FilterDatabase" localSheetId="0" hidden="1">'Лист 1'!$A$6:$AC$82</definedName>
    <definedName name="_xlnm.Print_Titles" localSheetId="0">'Лист 1'!$6:$6</definedName>
    <definedName name="_xlnm.Print_Area" localSheetId="0">'Лист 1'!$A$1:$V$93</definedName>
  </definedNames>
  <calcPr calcId="14562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3" i="2" l="1"/>
  <c r="N63" i="2"/>
  <c r="O63" i="2"/>
  <c r="M63" i="2"/>
  <c r="S62" i="2"/>
  <c r="P62" i="2"/>
  <c r="S61" i="2"/>
  <c r="S60" i="2"/>
  <c r="P60" i="2"/>
  <c r="S59" i="2"/>
  <c r="S58" i="2"/>
  <c r="P58" i="2"/>
  <c r="S57" i="2"/>
  <c r="S56" i="2"/>
  <c r="P56" i="2"/>
  <c r="S55" i="2"/>
  <c r="S54" i="2"/>
  <c r="P54" i="2"/>
  <c r="S53" i="2"/>
  <c r="S52" i="2"/>
  <c r="S51" i="2"/>
  <c r="S50" i="2"/>
  <c r="P50" i="2"/>
  <c r="S49" i="2"/>
  <c r="S48" i="2"/>
  <c r="P48" i="2"/>
  <c r="S47" i="2"/>
  <c r="S46" i="2"/>
  <c r="P46" i="2"/>
  <c r="S45" i="2"/>
  <c r="S44" i="2"/>
  <c r="P44" i="2"/>
  <c r="S43" i="2"/>
  <c r="S42" i="2"/>
  <c r="P42" i="2"/>
  <c r="S41" i="2"/>
  <c r="S40" i="2"/>
  <c r="P40" i="2"/>
  <c r="S39" i="2"/>
  <c r="S38" i="2"/>
  <c r="P38" i="2"/>
  <c r="S37" i="2"/>
  <c r="S36" i="2"/>
  <c r="P36" i="2"/>
  <c r="S35" i="2"/>
  <c r="S34" i="2"/>
  <c r="P34" i="2"/>
  <c r="S33" i="2"/>
  <c r="S32" i="2"/>
  <c r="P32" i="2"/>
  <c r="S31" i="2"/>
  <c r="S30" i="2"/>
  <c r="P30" i="2"/>
  <c r="S29" i="2"/>
  <c r="S28" i="2"/>
  <c r="P28" i="2"/>
  <c r="S27" i="2"/>
  <c r="S26" i="2"/>
  <c r="P26" i="2"/>
  <c r="S25" i="2"/>
  <c r="S24" i="2"/>
  <c r="P24" i="2"/>
  <c r="S23" i="2"/>
  <c r="O15" i="2" l="1"/>
  <c r="N15" i="2"/>
  <c r="M15" i="2"/>
  <c r="S12" i="2"/>
  <c r="P12" i="2"/>
  <c r="R20" i="2" l="1"/>
  <c r="N20" i="2"/>
  <c r="O20" i="2"/>
  <c r="M20" i="2"/>
  <c r="S73" i="2" l="1"/>
  <c r="P74" i="2"/>
  <c r="S74" i="2"/>
  <c r="S68" i="2"/>
  <c r="S67" i="2"/>
  <c r="P67" i="2"/>
  <c r="S66" i="2"/>
  <c r="N82" i="2" l="1"/>
  <c r="R79" i="2"/>
  <c r="N79" i="2"/>
  <c r="O79" i="2"/>
  <c r="M79" i="2"/>
  <c r="R70" i="2"/>
  <c r="N70" i="2"/>
  <c r="O70" i="2"/>
  <c r="M70" i="2"/>
  <c r="S71" i="2" l="1"/>
  <c r="S70" i="2"/>
  <c r="R81" i="2"/>
  <c r="S8" i="2"/>
  <c r="S14" i="2" l="1"/>
  <c r="S9" i="2"/>
  <c r="R80" i="2" l="1"/>
  <c r="S11" i="2" l="1"/>
  <c r="R64" i="2" l="1"/>
  <c r="R71" i="2" l="1"/>
  <c r="S76" i="2" l="1"/>
  <c r="S75" i="2"/>
  <c r="S16" i="2" l="1"/>
  <c r="N81" i="2"/>
  <c r="O81" i="2"/>
  <c r="M81" i="2"/>
  <c r="S15" i="2" l="1"/>
  <c r="S10" i="2"/>
  <c r="P11" i="2"/>
  <c r="S78" i="2" l="1"/>
  <c r="P78" i="2"/>
  <c r="S77" i="2"/>
  <c r="P76" i="2"/>
  <c r="S69" i="2"/>
  <c r="P69" i="2"/>
  <c r="S19" i="2"/>
  <c r="P19" i="2"/>
  <c r="S18" i="2"/>
  <c r="P14" i="2"/>
  <c r="S13" i="2"/>
  <c r="P9" i="2"/>
  <c r="R21" i="2" l="1"/>
  <c r="P15" i="2"/>
  <c r="S64" i="2"/>
  <c r="P63" i="2"/>
  <c r="P70" i="2"/>
  <c r="S80" i="2"/>
  <c r="P79" i="2"/>
  <c r="S20" i="2"/>
  <c r="S21" i="2"/>
  <c r="P20" i="2"/>
  <c r="S81" i="2" l="1"/>
  <c r="S82" i="2"/>
  <c r="S63" i="2"/>
  <c r="S79" i="2"/>
  <c r="P81" i="2" l="1"/>
</calcChain>
</file>

<file path=xl/sharedStrings.xml><?xml version="1.0" encoding="utf-8"?>
<sst xmlns="http://schemas.openxmlformats.org/spreadsheetml/2006/main" count="704" uniqueCount="167">
  <si>
    <t>№ п/п</t>
  </si>
  <si>
    <t>Коды</t>
  </si>
  <si>
    <t>Наименование показателя</t>
  </si>
  <si>
    <t>1</t>
  </si>
  <si>
    <t>1.1</t>
  </si>
  <si>
    <t>1.2</t>
  </si>
  <si>
    <t>тыс. рублей</t>
  </si>
  <si>
    <t>х</t>
  </si>
  <si>
    <t>КБК</t>
  </si>
  <si>
    <t>Итого</t>
  </si>
  <si>
    <t>2</t>
  </si>
  <si>
    <t>-</t>
  </si>
  <si>
    <t>человеко-час</t>
  </si>
  <si>
    <t>3</t>
  </si>
  <si>
    <t>5</t>
  </si>
  <si>
    <t>Реализация дополнительных общеразвивающих программ</t>
  </si>
  <si>
    <t>Спортивная подготовка по олимпийским видам спорта</t>
  </si>
  <si>
    <t>человек</t>
  </si>
  <si>
    <t>4</t>
  </si>
  <si>
    <t>804200О.99.0.ББ52АЖ48000</t>
  </si>
  <si>
    <t>код услуги (работы)</t>
  </si>
  <si>
    <t>количество человеко-часов</t>
  </si>
  <si>
    <t>Спортивная подготовка по неолимпийским видам спорта</t>
  </si>
  <si>
    <t>Организация и проведение спортивно-оздоровительной работы по развитию физической культуры и спорта среди различных групп населения</t>
  </si>
  <si>
    <t>2.1</t>
  </si>
  <si>
    <t>объем финансового обеспечения</t>
  </si>
  <si>
    <t>число обучающихся</t>
  </si>
  <si>
    <t>число лиц, прошедших спортивную подготовку на этапах спортивной подготовки</t>
  </si>
  <si>
    <t>количество привлеченных лиц</t>
  </si>
  <si>
    <t xml:space="preserve">Единица измерения </t>
  </si>
  <si>
    <t>причины отклонения</t>
  </si>
  <si>
    <t>процент исполнения</t>
  </si>
  <si>
    <t>5.1</t>
  </si>
  <si>
    <t>5.2</t>
  </si>
  <si>
    <t>5.3</t>
  </si>
  <si>
    <t>3.1</t>
  </si>
  <si>
    <t>3.2</t>
  </si>
  <si>
    <t>3.3</t>
  </si>
  <si>
    <t>3.4</t>
  </si>
  <si>
    <t>3.5</t>
  </si>
  <si>
    <t>3.6</t>
  </si>
  <si>
    <t>3.7</t>
  </si>
  <si>
    <t>4.1</t>
  </si>
  <si>
    <t>учтены остатки средств на начало года</t>
  </si>
  <si>
    <t>Справочно. План учреждения (ФХД)</t>
  </si>
  <si>
    <t>отклонение, превышающее допустимое (возможное) отклонение</t>
  </si>
  <si>
    <t>пояснение превышения допустимого (возможного) отклонения/
причины отклонения (по расходам)</t>
  </si>
  <si>
    <t>Реализация дополнительных предпрофессиональных программ в области искусств</t>
  </si>
  <si>
    <t>1.3</t>
  </si>
  <si>
    <t>4.2</t>
  </si>
  <si>
    <t>экономия по результатам конкурсных процедур</t>
  </si>
  <si>
    <r>
      <rPr>
        <sz val="14"/>
        <color theme="1"/>
        <rFont val="Times New Roman"/>
        <family val="1"/>
        <charset val="204"/>
      </rPr>
      <t>перво-начальный</t>
    </r>
    <r>
      <rPr>
        <vertAlign val="superscript"/>
        <sz val="14"/>
        <color theme="1"/>
        <rFont val="Times New Roman"/>
        <family val="1"/>
        <charset val="204"/>
      </rPr>
      <t>1)</t>
    </r>
  </si>
  <si>
    <r>
      <t>уточненный</t>
    </r>
    <r>
      <rPr>
        <vertAlign val="superscript"/>
        <sz val="14"/>
        <color theme="1"/>
        <rFont val="Times New Roman"/>
        <family val="1"/>
        <charset val="204"/>
      </rPr>
      <t>2)</t>
    </r>
  </si>
  <si>
    <r>
      <t>исполнено</t>
    </r>
    <r>
      <rPr>
        <vertAlign val="superscript"/>
        <sz val="14"/>
        <color theme="1"/>
        <rFont val="Times New Roman"/>
        <family val="1"/>
        <charset val="204"/>
      </rPr>
      <t>3)</t>
    </r>
  </si>
  <si>
    <r>
      <t>исполнено</t>
    </r>
    <r>
      <rPr>
        <vertAlign val="superscript"/>
        <sz val="14"/>
        <color theme="1"/>
        <rFont val="Times New Roman"/>
        <family val="1"/>
        <charset val="204"/>
      </rPr>
      <t>4)</t>
    </r>
  </si>
  <si>
    <r>
      <t>допустимое (возможное) отклонение</t>
    </r>
    <r>
      <rPr>
        <vertAlign val="superscript"/>
        <sz val="14"/>
        <color theme="1"/>
        <rFont val="Times New Roman"/>
        <family val="1"/>
        <charset val="204"/>
      </rPr>
      <t>5)</t>
    </r>
  </si>
  <si>
    <r>
      <t>код услуги (работы)</t>
    </r>
    <r>
      <rPr>
        <vertAlign val="superscript"/>
        <sz val="14"/>
        <color theme="1"/>
        <rFont val="Times New Roman"/>
        <family val="1"/>
        <charset val="204"/>
      </rPr>
      <t>6)</t>
    </r>
  </si>
  <si>
    <r>
      <t>КБК</t>
    </r>
    <r>
      <rPr>
        <vertAlign val="superscript"/>
        <sz val="14"/>
        <color theme="1"/>
        <rFont val="Times New Roman"/>
        <family val="1"/>
        <charset val="204"/>
      </rPr>
      <t>7)</t>
    </r>
  </si>
  <si>
    <r>
      <t>объем финансового обеспечения</t>
    </r>
    <r>
      <rPr>
        <vertAlign val="superscript"/>
        <sz val="14"/>
        <color theme="1"/>
        <rFont val="Times New Roman"/>
        <family val="1"/>
        <charset val="204"/>
      </rPr>
      <t>8)</t>
    </r>
  </si>
  <si>
    <r>
      <t>Справочно. План учреждения (ФХД)</t>
    </r>
    <r>
      <rPr>
        <b/>
        <vertAlign val="superscript"/>
        <sz val="14"/>
        <color theme="1"/>
        <rFont val="Times New Roman"/>
        <family val="1"/>
        <charset val="204"/>
      </rPr>
      <t>9)</t>
    </r>
  </si>
  <si>
    <r>
      <rPr>
        <vertAlign val="superscript"/>
        <sz val="14"/>
        <color theme="1"/>
        <rFont val="Times New Roman"/>
        <family val="1"/>
        <charset val="204"/>
      </rPr>
      <t>3)</t>
    </r>
    <r>
      <rPr>
        <sz val="14"/>
        <color theme="1"/>
        <rFont val="Times New Roman"/>
        <family val="1"/>
        <charset val="204"/>
      </rPr>
      <t>В соответствии с Отчетом об исполнении бюджета главного распорядителя, распорядителя, получателя бюджетных средств, главного администратора, администратора источников финансирования дефицита бюджета, главного администратора, администратора доходов бюджета (ф. 0503127).</t>
    </r>
  </si>
  <si>
    <t>СВЕДЕНИЯ
о выполнении муниципального задания и (или) иных результатах использования бюджетных ассигнований за 2022 год</t>
  </si>
  <si>
    <t>Наименование муниципальной услуги (работы)</t>
  </si>
  <si>
    <t>План на 2022 год</t>
  </si>
  <si>
    <t>Исполнено за 2022 год (ГРБС)</t>
  </si>
  <si>
    <t>Администрация муниципального образования Кавказский район (код ведомства – 902)</t>
  </si>
  <si>
    <t>Исполнено за 2022 год (учреждения)</t>
  </si>
  <si>
    <t>Управление сельского хозяйства администрации муниципального образования Кавказский район (код ведомства – 919)</t>
  </si>
  <si>
    <t>Администрация муниципального образования Кавказский район (итого)</t>
  </si>
  <si>
    <t>Управление сельского хозяйства администрации муниципального образования Кавказский район (итого)</t>
  </si>
  <si>
    <t>Управление образования администрации муниципального образования Кавказский район (код ведомства – 925)</t>
  </si>
  <si>
    <t>МБ</t>
  </si>
  <si>
    <t>Управление образования администрации муниципального образования Кавказский район (итого)</t>
  </si>
  <si>
    <t>Отдел культуры администрации муниципального образования Кавказский район (код ведомства – 926)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</si>
  <si>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</si>
  <si>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</si>
  <si>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</si>
  <si>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</si>
  <si>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</si>
  <si>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</si>
  <si>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</si>
  <si>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</si>
  <si>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</si>
  <si>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</si>
  <si>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</si>
  <si>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</si>
  <si>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</si>
  <si>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Отдел культуры администрации муниципального образования Кавказский район (итого)</t>
  </si>
  <si>
    <t>Отдел по физической культуре и спорту администрации муниципального образования Кавказский район (код ведомства – 929)</t>
  </si>
  <si>
    <t>Отдел по физической культуре и спорту администрации муниципального образования Кавказский район (итого)</t>
  </si>
  <si>
    <t>ИТОГО объем финансового обеспечения муниципальных услуг (выполнения работ)</t>
  </si>
  <si>
    <r>
      <t>1)</t>
    </r>
    <r>
      <rPr>
        <sz val="14"/>
        <color theme="1"/>
        <rFont val="Times New Roman"/>
        <family val="1"/>
        <charset val="204"/>
      </rPr>
      <t>Плановые показатели, утвержденные в муниципальном задании на 2022 год по состоянию на 31 декабря 2021 года / плановые показатели в части объемов финансового обеспечения, утвержденные на 2022 год Решением Совета муниципального образования Кавказский район от 23 декабря 2021 года № 364 "О бюджете муниципального образования Кавказский район на 2022 год и на плановый период 2023 и 2024 годов" (первоначальная редакция).</t>
    </r>
  </si>
  <si>
    <r>
      <t>2)</t>
    </r>
    <r>
      <rPr>
        <sz val="14"/>
        <color theme="1"/>
        <rFont val="Times New Roman"/>
        <family val="1"/>
        <charset val="204"/>
      </rPr>
      <t>Плановые показатели, утвержденные в муниципальном задании на 2022 год по состоянию на 31 декабря 2022 года / плановые показатели в части объемов финансового обеспечения, предусмотренные на 2022 год сводной бюджетной росписью районного бюджета на 2022 год и на плановый период 2023 и 2024 годов с учетом внесенных в нее изменений по состоянию на 31 декабря 2022 года.</t>
    </r>
  </si>
  <si>
    <r>
      <rPr>
        <vertAlign val="superscript"/>
        <sz val="14"/>
        <color theme="1"/>
        <rFont val="Times New Roman"/>
        <family val="1"/>
        <charset val="204"/>
      </rPr>
      <t>4)</t>
    </r>
    <r>
      <rPr>
        <sz val="14"/>
        <color theme="1"/>
        <rFont val="Times New Roman"/>
        <family val="1"/>
        <charset val="204"/>
      </rPr>
      <t>В соответствии с Отчетом о выполнении муниципального задания / в соответствии с Отчетом об исполнении учреждением плана его финансово-хозяйственной деятельности (форма 0503737_4 "Субсидии на финансовое обеспечение выполнения государственного (муниципального) задания").</t>
    </r>
  </si>
  <si>
    <r>
      <rPr>
        <vertAlign val="superscript"/>
        <sz val="14"/>
        <color theme="1"/>
        <rFont val="Times New Roman"/>
        <family val="1"/>
        <charset val="204"/>
      </rPr>
      <t>5)</t>
    </r>
    <r>
      <rPr>
        <sz val="14"/>
        <color theme="1"/>
        <rFont val="Times New Roman"/>
        <family val="1"/>
        <charset val="204"/>
      </rPr>
      <t>Допустимое (возможное) отклонение от установленного в муниципальном задании показателя объема муниципальной услуги (работы), в пределах которого муниципальное задание считается выполненным, утвержденное в муниципальном задании по состоянию на 31 декабря 2022 года.</t>
    </r>
  </si>
  <si>
    <r>
      <rPr>
        <vertAlign val="superscript"/>
        <sz val="14"/>
        <color theme="1"/>
        <rFont val="Times New Roman"/>
        <family val="1"/>
        <charset val="204"/>
      </rPr>
      <t>6)</t>
    </r>
    <r>
      <rPr>
        <sz val="14"/>
        <color theme="1"/>
        <rFont val="Times New Roman"/>
        <family val="1"/>
        <charset val="204"/>
      </rPr>
      <t>Код услуги (работы) в соответствии с общероссийскими базовыми (отраслевыми) перечнями (классификаторами) государственных и муниципальных услуг, оказываемых физическим лицам, или реестровый номер в соответствии с Региональным перечнем (классификатором) государственных услуг, не включенных в общероссийские базовые (отраслевые) перечни (классификаторы) государственных и муниципальных услуг, и работ, оказание и выполнение которых предусмотрено НПА муниципального образования Кавказский район.</t>
    </r>
  </si>
  <si>
    <r>
      <rPr>
        <vertAlign val="superscript"/>
        <sz val="14"/>
        <color theme="1"/>
        <rFont val="Times New Roman"/>
        <family val="1"/>
        <charset val="204"/>
      </rPr>
      <t>7)</t>
    </r>
    <r>
      <rPr>
        <sz val="14"/>
        <color theme="1"/>
        <rFont val="Times New Roman"/>
        <family val="1"/>
        <charset val="204"/>
      </rPr>
      <t>Код бюджетной классификации Российской Федерации (по расходам районного бюджета на предоставление субсидии) согласно ведомственной структуре расходов районного бюджета (Ведомство-Раздел-Подраздел-Целевая статья расходов-Вид расходов), в соответствии с которым отражаются субсидии муниципальным бюджетным учреждениям муниципального образования (вид расходов "611") и муниципальным автономным учреждениям муниципального образования Кавказский район (вид расходов "621") на финансовое обеспечение выполнения муниципального задания на оказание муниципальных услуг (выполнение работ).</t>
    </r>
  </si>
  <si>
    <r>
      <rPr>
        <vertAlign val="superscript"/>
        <sz val="14"/>
        <color theme="1"/>
        <rFont val="Times New Roman"/>
        <family val="1"/>
        <charset val="204"/>
      </rPr>
      <t>8)</t>
    </r>
    <r>
      <rPr>
        <sz val="14"/>
        <color theme="1"/>
        <rFont val="Times New Roman"/>
        <family val="1"/>
        <charset val="204"/>
      </rPr>
      <t>Здесь и далее – объем финансового обеспечения выполнения муниципального задания на оказание муниципальных услуг (выполнение работ).</t>
    </r>
  </si>
  <si>
    <r>
      <rPr>
        <vertAlign val="superscript"/>
        <sz val="14"/>
        <color theme="1"/>
        <rFont val="Times New Roman"/>
        <family val="1"/>
        <charset val="204"/>
      </rPr>
      <t>9)</t>
    </r>
    <r>
      <rPr>
        <sz val="14"/>
        <color theme="1"/>
        <rFont val="Times New Roman"/>
        <family val="1"/>
        <charset val="204"/>
      </rPr>
      <t>Плановые показатели, утвержденные на 2022 год в плане финансово-хозяйственной деятельности учреждения, по данным Отчета об исполнении учреждением плана его финансово-хозяйственной деятельности (форма 0503737_4 "Субсидии на финансовое обеспечение выполнения государственного (муниципального) задания"), по состоянию на 31 декабря 2022 года.</t>
    </r>
  </si>
  <si>
    <r>
      <t>Источник финансирования</t>
    </r>
    <r>
      <rPr>
        <sz val="11"/>
        <color theme="1"/>
        <rFont val="Times New Roman"/>
        <family val="1"/>
        <charset val="204"/>
      </rPr>
      <t>10)</t>
    </r>
  </si>
  <si>
    <r>
      <rPr>
        <vertAlign val="superscript"/>
        <sz val="14"/>
        <color theme="1"/>
        <rFont val="Times New Roman"/>
        <family val="1"/>
        <charset val="204"/>
      </rPr>
      <t>10)</t>
    </r>
    <r>
      <rPr>
        <sz val="14"/>
        <color theme="1"/>
        <rFont val="Times New Roman"/>
        <family val="1"/>
        <charset val="204"/>
      </rPr>
      <t>МБ – расходы местного бюджета; МБ (КБ) – расходы районного бюджета, финансовое обеспечение которых осуществляется в том числе за счет субвенций, субсидий, предоставляемых из краевого бюджета</t>
    </r>
  </si>
  <si>
    <t>926</t>
  </si>
  <si>
    <t>07</t>
  </si>
  <si>
    <t>03</t>
  </si>
  <si>
    <t>0710200590</t>
  </si>
  <si>
    <t>611</t>
  </si>
  <si>
    <t>802112О.99.0.ББ55АД96000
802112О.99.0.ББ55АГ84000
802112О.99.0.ББ55АВ16000
802112О.99.0.ББ55АБ60000
802112О.99.0.ББ55АД40000
802112О.99.0.ББ55АА48000
802112О.99.0.ББ55АГ28000
802112О.99.0.ББ55АБ04000</t>
  </si>
  <si>
    <t>931900О.99.0.БВ27АВ10001
931900О.99.0.БВ27АВ80001
931900О.99.0.БВ27АВ85001
931900О.99.0.БВ27АВ11001
931900О.99.0.БВ27АБ81001
931900О.99.0.БВ27АБ86001
931900О.99.0.БВ27АБ20001
931900О.99.0.БВ27АБ21001
931900О.99.0.БВ27АБ30001
931900О.99.0.БВ27АБ31001
931900О.99.0.БВ27АБ32001
931900О.99.0.БВ27АВ50001
931900О.99.0.БВ27АБ05001
931900О.99.0.БВ27АБ40001
931900О.99.0.БВ27АА85001
931900О.99.0.БВ27АВ51001
931900О.99.0.БВ27АБ06001
931900О.99.0.БВ27АБ41001
931900О.99.0.БВ27АА86001
931900О.99.0.БВ27АА25001
931900О.99.0.БВ27АА10001
931900О.99.0.БВ27АА26001
931900О.99.0.БВ27АА11001
931900О.99.0.БВ27АА56006
931900О.99.0.БВ27АВ55001
931900О.99.0.БВ27АА57006
931900О.99.0.БВ27АВ56001
931900О.99.0.БВ27АВ35001
931900О.99.0.БВ27АВ36001</t>
  </si>
  <si>
    <t>929</t>
  </si>
  <si>
    <t>11</t>
  </si>
  <si>
    <t>01</t>
  </si>
  <si>
    <t>0810300590</t>
  </si>
  <si>
    <t>931900О.99.0.БВ28АБ40000
931900О.99.0.БВ28АГ65000
931900О.99.0.БВ28АБ41000
931900О.99.0.БВ28АГ66000
931900О.99.0.БВ28АБ80000
931900О.99.0.БВ28АБ81000
931900О.99.0.БВ28АВ30000
931900О.99.0.БВ28АВ31000
931900О.99.0.БВ28АВ85000
931900О.99.0.БВ28АВ86000</t>
  </si>
  <si>
    <t xml:space="preserve">931900.Р.26.1.00780001000 931900.Р.23.1.00780107001 </t>
  </si>
  <si>
    <t>Консультирование</t>
  </si>
  <si>
    <t>18003000200000000007101</t>
  </si>
  <si>
    <t>04</t>
  </si>
  <si>
    <t>12</t>
  </si>
  <si>
    <t>0920200590</t>
  </si>
  <si>
    <t>предоставление консультационных  и методической услуг в устной и письменной форме</t>
  </si>
  <si>
    <t>еденицы</t>
  </si>
  <si>
    <t>вакансия специалиста 1 категории с 01.01.2022 года</t>
  </si>
  <si>
    <t>реализация дополнительных профессиональных программ повышения квалификации</t>
  </si>
  <si>
    <t>804200О.99.0.ББ52АМ52000</t>
  </si>
  <si>
    <t>902</t>
  </si>
  <si>
    <t>10</t>
  </si>
  <si>
    <t>0510200590</t>
  </si>
  <si>
    <t xml:space="preserve">Реализация дополнительных общеразвивающих программ </t>
  </si>
  <si>
    <t>час</t>
  </si>
  <si>
    <t>оплата контракта  за аренду, возмещение ком.услуг производится в январе следующего года.</t>
  </si>
  <si>
    <t>защита населения и территорий от ЧС природного и техногенного (за исключением обеспечения безопасности на водных объектах)</t>
  </si>
  <si>
    <t>801019.Р.23.0.05190002001</t>
  </si>
  <si>
    <t>вызов</t>
  </si>
  <si>
    <t>подготовка документов по планировке территории</t>
  </si>
  <si>
    <t>711130.Р.23.0.04950001001</t>
  </si>
  <si>
    <t>0360100590</t>
  </si>
  <si>
    <t>Инженерные изыскания для подготовки документации по планировке территории</t>
  </si>
  <si>
    <t>Га</t>
  </si>
  <si>
    <t xml:space="preserve">Проведение аварийно-спасательных работ. Работы по обеспечению безопасности населения(за исключением обеспечения безопасности на водных объектах) </t>
  </si>
  <si>
    <t>Реализация основных общеобразовательных программ начального общего образования (34.787.0)</t>
  </si>
  <si>
    <t>801012О.99.0.БА81АЭ92001
801012О.99.0.БА81АЮ16001
801012О.99.0.БА81АА00001
801012О.99.0.БА81АА24001
801012О.99.0.БА81АБ44001
801012О.99.0.БА81АБ68001</t>
  </si>
  <si>
    <t>Реализация основных общеобразовательных программ основного общего образования (35.791.0)</t>
  </si>
  <si>
    <t>802111О.99.0.БА96АЮ58001
802111О.99.0.БА96АЮ83001
802111О.99.0.БА96АА00001
802111О.99.0.БА96АА25001
802111О.99.0.БА96АБ50001
802111О.99.0.БА96АБ75001</t>
  </si>
  <si>
    <t>925</t>
  </si>
  <si>
    <t>02</t>
  </si>
  <si>
    <t>0110200590</t>
  </si>
  <si>
    <t>Реализация основных общеобразовательных программ среднего общего образования (36.794.0)</t>
  </si>
  <si>
    <t>802112О.99.0.ББ11АЮ58001
802112О.99.0.ББ11АЮ83001
802112О.99.0.ББ11АШ83001
802112О.99.0.ББ11АП76001
802112О.99.0.ББ11АР01001
802112О.99.0.ББ11АА00001
802112О.99.0.ББ11АА25001
802112О.99.0.ББ11АБ50001
802112О.99.0.ББ11АБ75001</t>
  </si>
  <si>
    <t>621</t>
  </si>
  <si>
    <t>0110260860</t>
  </si>
  <si>
    <t>МБ (КБ)</t>
  </si>
  <si>
    <t>Реализация основных общеобразовательных программ дошкольного образования (50.Д.45.0)</t>
  </si>
  <si>
    <t>801011О.99.0.БВ24ДМ62000 801011О.99.0.БВ24ДН82000 801011О.99.0.БВ24ДМ60000 801011О.99.0.БВ24ДН80000 801011О.99.0.БВ24ДМ61000 801011О.99.0.БВ24ДН81000</t>
  </si>
  <si>
    <t>011016860</t>
  </si>
  <si>
    <t>МБ(КБ)</t>
  </si>
  <si>
    <t>Присмотр и уход (50.785.0)</t>
  </si>
  <si>
    <t>853211О.99.0.БВ19АГ05000  853212О.99.0.БВ23АГ05000 853211О.99.0.БВ19АА53000 853211О.99.0.БВ19АГ11000 853211О.99.0.БВ19АГ05000 853212О.99.0.БВ23АГ11000 853211О.99.0.БВ19АА59000</t>
  </si>
  <si>
    <t>0110100590</t>
  </si>
  <si>
    <t>Реализация дополнительных общеобразовательных программ (42.Г42.0)</t>
  </si>
  <si>
    <t xml:space="preserve">  804200О.99.0.ББ52АЕ76000       804200О.99.0.ББ52АЖ00000  804200О.99.0.ББ52АЖ24000 804200О.99.0.ББ52АЕ04000 804200О.99.0.ББ52АЕ28000</t>
  </si>
  <si>
    <t>0110300590</t>
  </si>
  <si>
    <t>Число обучающихся</t>
  </si>
  <si>
    <t>Человек</t>
  </si>
  <si>
    <t>Экономия по заработной плате, в связи с увольнением работников.</t>
  </si>
  <si>
    <t xml:space="preserve"> 804200О.99.0.ББ52АЕ76000   804200О.99.0.ББ52АЖ00000 804200О.99.0.ББ52АЖ24000 804200О.99.0.ББ52АЕ04000 804200О.99.0.ББ52АЕ28000</t>
  </si>
  <si>
    <t>0110310780</t>
  </si>
  <si>
    <t>804200О.99.0.ББ52АЕ76000   804200О.99.0.ББ52АЖ00000 804200О.99.0.ББ52АЖ24000 804200О.99.0.ББ52АЕ04000 804200О.99.0.ББ52АЕ28000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</si>
</sst>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_ ;\-#,##0\ "/>
    <numFmt numFmtId="166" formatCode="#,##0.0_ ;[Red]\-#,##0.0\ "/>
    <numFmt numFmtId="167" formatCode="0.0%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Tahoma"/>
      <family val="2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b/>
      <vertAlign val="superscript"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5">
    <border>
      <left/>
      <right/>
      <top/>
      <bottom/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/>
      <right/>
      <top style="hair">
        <color theme="1"/>
      </top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4">
    <xf numFmtId="0" fontId="0" fillId="0" borderId="0"/>
    <xf numFmtId="0" fontId="3" fillId="0" borderId="0"/>
    <xf numFmtId="0" fontId="1" fillId="0" borderId="0"/>
    <xf numFmtId="0" fontId="12" fillId="0" borderId="0"/>
  </cellStyleXfs>
  <cellXfs count="144">
    <xf numFmtId="0" fontId="0" fillId="0" borderId="0" xfId="0"/>
    <xf numFmtId="0" fontId="2" fillId="0" borderId="0" xfId="0" applyFont="1" applyFill="1" applyAlignment="1">
      <alignment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167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NumberFormat="1" applyFont="1" applyFill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 vertical="top" wrapText="1"/>
    </xf>
    <xf numFmtId="0" fontId="2" fillId="0" borderId="0" xfId="0" applyNumberFormat="1" applyFont="1" applyFill="1" applyAlignment="1">
      <alignment horizontal="center" vertical="top" wrapText="1"/>
    </xf>
    <xf numFmtId="49" fontId="5" fillId="0" borderId="0" xfId="0" applyNumberFormat="1" applyFont="1" applyFill="1" applyBorder="1" applyAlignment="1">
      <alignment vertical="top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167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wrapText="1"/>
    </xf>
    <xf numFmtId="49" fontId="5" fillId="0" borderId="1" xfId="0" applyNumberFormat="1" applyFont="1" applyFill="1" applyBorder="1" applyAlignment="1">
      <alignment horizontal="left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7" fontId="6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49" fontId="5" fillId="0" borderId="1" xfId="1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3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167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1" xfId="0" applyNumberFormat="1" applyFont="1" applyFill="1" applyBorder="1" applyAlignment="1" applyProtection="1">
      <alignment horizontal="left" vertical="center" wrapText="1" shrinkToFit="1"/>
      <protection locked="0"/>
    </xf>
    <xf numFmtId="16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1" xfId="0" applyNumberFormat="1" applyFont="1" applyFill="1" applyBorder="1" applyAlignment="1">
      <alignment vertical="center" wrapText="1"/>
    </xf>
    <xf numFmtId="164" fontId="5" fillId="0" borderId="0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vertical="center" wrapText="1"/>
    </xf>
    <xf numFmtId="49" fontId="6" fillId="0" borderId="0" xfId="0" applyNumberFormat="1" applyFont="1" applyFill="1" applyBorder="1" applyAlignment="1">
      <alignment horizontal="center" vertical="top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vertical="center" wrapText="1"/>
    </xf>
    <xf numFmtId="167" fontId="6" fillId="0" borderId="0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1" applyNumberFormat="1" applyFont="1" applyFill="1" applyBorder="1" applyAlignment="1" applyProtection="1">
      <alignment horizontal="center" vertical="center" wrapText="1"/>
    </xf>
    <xf numFmtId="1" fontId="5" fillId="0" borderId="9" xfId="0" applyNumberFormat="1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vertical="center" wrapText="1"/>
    </xf>
    <xf numFmtId="3" fontId="5" fillId="0" borderId="9" xfId="0" applyNumberFormat="1" applyFont="1" applyFill="1" applyBorder="1" applyAlignment="1">
      <alignment horizontal="center" vertical="center" wrapText="1"/>
    </xf>
    <xf numFmtId="164" fontId="6" fillId="0" borderId="9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165" fontId="11" fillId="0" borderId="13" xfId="0" applyNumberFormat="1" applyFont="1" applyBorder="1" applyAlignment="1">
      <alignment horizontal="center" vertical="center" wrapText="1"/>
    </xf>
    <xf numFmtId="164" fontId="11" fillId="0" borderId="13" xfId="0" applyNumberFormat="1" applyFont="1" applyBorder="1" applyAlignment="1">
      <alignment horizontal="center" vertical="center" wrapText="1"/>
    </xf>
    <xf numFmtId="167" fontId="11" fillId="0" borderId="13" xfId="0" applyNumberFormat="1" applyFont="1" applyBorder="1" applyAlignment="1">
      <alignment horizontal="center" vertical="center" wrapText="1"/>
    </xf>
    <xf numFmtId="9" fontId="11" fillId="0" borderId="13" xfId="0" applyNumberFormat="1" applyFont="1" applyBorder="1" applyAlignment="1">
      <alignment horizontal="center" vertical="center" wrapText="1"/>
    </xf>
    <xf numFmtId="0" fontId="11" fillId="0" borderId="13" xfId="0" applyFont="1" applyBorder="1" applyAlignment="1">
      <alignment horizontal="left" vertical="center" wrapText="1"/>
    </xf>
    <xf numFmtId="164" fontId="11" fillId="0" borderId="13" xfId="0" applyNumberFormat="1" applyFont="1" applyBorder="1" applyAlignment="1">
      <alignment horizontal="left" vertical="center" wrapText="1"/>
    </xf>
    <xf numFmtId="49" fontId="9" fillId="0" borderId="13" xfId="0" applyNumberFormat="1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9" fillId="0" borderId="13" xfId="3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49" fontId="11" fillId="0" borderId="13" xfId="0" applyNumberFormat="1" applyFont="1" applyBorder="1" applyAlignment="1">
      <alignment horizontal="left" vertical="center" wrapText="1"/>
    </xf>
    <xf numFmtId="164" fontId="11" fillId="2" borderId="13" xfId="0" applyNumberFormat="1" applyFont="1" applyFill="1" applyBorder="1" applyAlignment="1">
      <alignment horizontal="left" vertical="center" wrapText="1"/>
    </xf>
    <xf numFmtId="49" fontId="11" fillId="2" borderId="13" xfId="0" applyNumberFormat="1" applyFont="1" applyFill="1" applyBorder="1" applyAlignment="1">
      <alignment horizontal="center" vertical="center" wrapText="1"/>
    </xf>
    <xf numFmtId="49" fontId="11" fillId="2" borderId="13" xfId="0" applyNumberFormat="1" applyFont="1" applyFill="1" applyBorder="1" applyAlignment="1">
      <alignment horizontal="left" vertical="center" wrapText="1"/>
    </xf>
    <xf numFmtId="0" fontId="11" fillId="2" borderId="13" xfId="0" applyFont="1" applyFill="1" applyBorder="1" applyAlignment="1">
      <alignment horizontal="center" vertical="center" wrapText="1"/>
    </xf>
    <xf numFmtId="165" fontId="11" fillId="2" borderId="13" xfId="0" applyNumberFormat="1" applyFont="1" applyFill="1" applyBorder="1" applyAlignment="1">
      <alignment horizontal="center" vertical="center" wrapText="1"/>
    </xf>
    <xf numFmtId="164" fontId="11" fillId="2" borderId="13" xfId="0" applyNumberFormat="1" applyFont="1" applyFill="1" applyBorder="1" applyAlignment="1">
      <alignment horizontal="center" vertical="center" wrapText="1"/>
    </xf>
    <xf numFmtId="167" fontId="11" fillId="2" borderId="13" xfId="0" applyNumberFormat="1" applyFont="1" applyFill="1" applyBorder="1" applyAlignment="1">
      <alignment horizontal="center" vertical="center" wrapText="1"/>
    </xf>
    <xf numFmtId="9" fontId="11" fillId="2" borderId="13" xfId="0" applyNumberFormat="1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left" vertical="center" wrapText="1"/>
    </xf>
    <xf numFmtId="166" fontId="11" fillId="2" borderId="13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center" vertical="center" wrapText="1"/>
    </xf>
    <xf numFmtId="49" fontId="9" fillId="2" borderId="13" xfId="0" applyNumberFormat="1" applyFont="1" applyFill="1" applyBorder="1" applyAlignment="1">
      <alignment horizontal="left" vertical="center" wrapText="1"/>
    </xf>
    <xf numFmtId="0" fontId="9" fillId="2" borderId="13" xfId="0" applyFont="1" applyFill="1" applyBorder="1" applyAlignment="1">
      <alignment horizontal="center" vertical="center" wrapText="1"/>
    </xf>
    <xf numFmtId="3" fontId="2" fillId="2" borderId="13" xfId="0" applyNumberFormat="1" applyFont="1" applyFill="1" applyBorder="1" applyAlignment="1">
      <alignment horizontal="center" vertical="center" wrapText="1"/>
    </xf>
    <xf numFmtId="164" fontId="2" fillId="2" borderId="13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5" fillId="0" borderId="4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left" vertical="top" wrapText="1"/>
    </xf>
    <xf numFmtId="49" fontId="5" fillId="0" borderId="4" xfId="0" applyNumberFormat="1" applyFont="1" applyFill="1" applyBorder="1" applyAlignment="1">
      <alignment horizontal="left" vertical="top" wrapText="1"/>
    </xf>
    <xf numFmtId="49" fontId="5" fillId="0" borderId="3" xfId="0" applyNumberFormat="1" applyFont="1" applyFill="1" applyBorder="1" applyAlignment="1">
      <alignment horizontal="left" vertical="top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Alignment="1">
      <alignment horizontal="center" wrapText="1"/>
    </xf>
    <xf numFmtId="0" fontId="4" fillId="0" borderId="0" xfId="0" applyNumberFormat="1" applyFont="1" applyFill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6" fillId="0" borderId="9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1" applyNumberFormat="1" applyFont="1" applyFill="1" applyBorder="1" applyAlignment="1" applyProtection="1">
      <alignment horizontal="left"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 applyProtection="1">
      <alignment horizontal="center" vertical="top" wrapText="1"/>
      <protection locked="0"/>
    </xf>
    <xf numFmtId="0" fontId="5" fillId="0" borderId="1" xfId="0" applyFont="1" applyFill="1" applyBorder="1" applyAlignment="1" applyProtection="1">
      <alignment horizontal="left" vertical="top" wrapText="1"/>
      <protection locked="0"/>
    </xf>
    <xf numFmtId="49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49" fontId="6" fillId="0" borderId="1" xfId="0" applyNumberFormat="1" applyFont="1" applyFill="1" applyBorder="1" applyAlignment="1">
      <alignment horizontal="center" vertical="top" wrapText="1"/>
    </xf>
    <xf numFmtId="49" fontId="5" fillId="0" borderId="0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left" vertical="center" wrapText="1"/>
    </xf>
  </cellXfs>
  <cellStyles count="4">
    <cellStyle name="TableStyleLight1" xfId="3"/>
    <cellStyle name="Обычный" xfId="0" builtinId="0"/>
    <cellStyle name="Обычный 2" xfId="2"/>
    <cellStyle name="Обычный_Лист1" xfId="1"/>
  </cellStyles>
  <dxfs count="0"/>
  <tableStyles count="0" defaultTableStyle="TableStyleMedium2" defaultPivotStyle="PivotStyleLight16"/>
  <colors>
    <mruColors>
      <color rgb="FFFFCCCC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93"/>
  <sheetViews>
    <sheetView tabSelected="1" zoomScale="60" zoomScaleNormal="60" workbookViewId="0">
      <pane xSplit="1" ySplit="5" topLeftCell="B71" activePane="bottomRight" state="frozen"/>
      <selection pane="topRight" activeCell="B1" sqref="B1"/>
      <selection pane="bottomLeft" activeCell="A6" sqref="A6"/>
      <selection pane="bottomRight" activeCell="J73" sqref="J73"/>
    </sheetView>
  </sheetViews>
  <sheetFormatPr defaultColWidth="9.140625" defaultRowHeight="18.75" x14ac:dyDescent="0.3"/>
  <cols>
    <col min="1" max="1" width="1" style="1" customWidth="1"/>
    <col min="2" max="2" width="8.85546875" style="9" customWidth="1"/>
    <col min="3" max="3" width="74.42578125" style="10" customWidth="1"/>
    <col min="4" max="4" width="13.85546875" style="3" customWidth="1"/>
    <col min="5" max="5" width="6.28515625" style="3" customWidth="1"/>
    <col min="6" max="6" width="4.140625" style="3" customWidth="1"/>
    <col min="7" max="7" width="5.28515625" style="3" customWidth="1"/>
    <col min="8" max="8" width="17.140625" style="3" customWidth="1"/>
    <col min="9" max="9" width="6.140625" style="3" customWidth="1"/>
    <col min="10" max="10" width="52" style="7" customWidth="1"/>
    <col min="11" max="11" width="17.140625" style="4" customWidth="1"/>
    <col min="12" max="12" width="19.5703125" style="1" customWidth="1"/>
    <col min="13" max="13" width="17.7109375" style="4" customWidth="1"/>
    <col min="14" max="14" width="18.140625" style="4" customWidth="1"/>
    <col min="15" max="15" width="18" style="4" customWidth="1"/>
    <col min="16" max="16" width="15.28515625" style="4" customWidth="1"/>
    <col min="17" max="17" width="35.5703125" style="4" customWidth="1"/>
    <col min="18" max="18" width="18.42578125" style="4" customWidth="1"/>
    <col min="19" max="19" width="15.28515625" style="5" customWidth="1"/>
    <col min="20" max="20" width="16.7109375" style="21" customWidth="1"/>
    <col min="21" max="21" width="17.28515625" style="23" customWidth="1"/>
    <col min="22" max="22" width="50.7109375" style="6" customWidth="1"/>
    <col min="23" max="23" width="9.140625" style="1"/>
    <col min="24" max="24" width="49" style="1" customWidth="1"/>
    <col min="25" max="16384" width="9.140625" style="1"/>
  </cols>
  <sheetData>
    <row r="2" spans="2:22" ht="44.25" customHeight="1" x14ac:dyDescent="0.3">
      <c r="B2" s="115" t="s">
        <v>61</v>
      </c>
      <c r="C2" s="115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</row>
    <row r="3" spans="2:22" ht="15" customHeight="1" x14ac:dyDescent="0.3"/>
    <row r="4" spans="2:22" s="18" customFormat="1" x14ac:dyDescent="0.25">
      <c r="B4" s="113" t="s">
        <v>0</v>
      </c>
      <c r="C4" s="117" t="s">
        <v>62</v>
      </c>
      <c r="D4" s="117" t="s">
        <v>1</v>
      </c>
      <c r="E4" s="117"/>
      <c r="F4" s="117"/>
      <c r="G4" s="117"/>
      <c r="H4" s="117"/>
      <c r="I4" s="117"/>
      <c r="J4" s="117" t="s">
        <v>2</v>
      </c>
      <c r="K4" s="118" t="s">
        <v>29</v>
      </c>
      <c r="L4" s="118" t="s">
        <v>99</v>
      </c>
      <c r="M4" s="118" t="s">
        <v>63</v>
      </c>
      <c r="N4" s="118"/>
      <c r="O4" s="118" t="s">
        <v>64</v>
      </c>
      <c r="P4" s="118"/>
      <c r="Q4" s="118"/>
      <c r="R4" s="118" t="s">
        <v>66</v>
      </c>
      <c r="S4" s="118"/>
      <c r="T4" s="118"/>
      <c r="U4" s="118"/>
      <c r="V4" s="118"/>
    </row>
    <row r="5" spans="2:22" s="18" customFormat="1" ht="93.75" x14ac:dyDescent="0.25">
      <c r="B5" s="114"/>
      <c r="C5" s="117"/>
      <c r="D5" s="117"/>
      <c r="E5" s="117"/>
      <c r="F5" s="117"/>
      <c r="G5" s="117"/>
      <c r="H5" s="117"/>
      <c r="I5" s="117"/>
      <c r="J5" s="117"/>
      <c r="K5" s="118"/>
      <c r="L5" s="118"/>
      <c r="M5" s="19" t="s">
        <v>51</v>
      </c>
      <c r="N5" s="14" t="s">
        <v>52</v>
      </c>
      <c r="O5" s="14" t="s">
        <v>53</v>
      </c>
      <c r="P5" s="20" t="s">
        <v>31</v>
      </c>
      <c r="Q5" s="14" t="s">
        <v>30</v>
      </c>
      <c r="R5" s="14" t="s">
        <v>54</v>
      </c>
      <c r="S5" s="20" t="s">
        <v>31</v>
      </c>
      <c r="T5" s="14" t="s">
        <v>55</v>
      </c>
      <c r="U5" s="14" t="s">
        <v>45</v>
      </c>
      <c r="V5" s="15" t="s">
        <v>46</v>
      </c>
    </row>
    <row r="6" spans="2:22" s="21" customFormat="1" x14ac:dyDescent="0.25">
      <c r="B6" s="8">
        <v>1</v>
      </c>
      <c r="C6" s="13">
        <v>2</v>
      </c>
      <c r="D6" s="13">
        <v>3</v>
      </c>
      <c r="E6" s="13">
        <v>4</v>
      </c>
      <c r="F6" s="13">
        <v>5</v>
      </c>
      <c r="G6" s="13">
        <v>6</v>
      </c>
      <c r="H6" s="13">
        <v>7</v>
      </c>
      <c r="I6" s="13">
        <v>8</v>
      </c>
      <c r="J6" s="13">
        <v>9</v>
      </c>
      <c r="K6" s="14">
        <v>10</v>
      </c>
      <c r="L6" s="14">
        <v>11</v>
      </c>
      <c r="M6" s="14">
        <v>12</v>
      </c>
      <c r="N6" s="14">
        <v>13</v>
      </c>
      <c r="O6" s="14">
        <v>14</v>
      </c>
      <c r="P6" s="14">
        <v>15</v>
      </c>
      <c r="Q6" s="14">
        <v>16</v>
      </c>
      <c r="R6" s="14">
        <v>17</v>
      </c>
      <c r="S6" s="14">
        <v>18</v>
      </c>
      <c r="T6" s="14">
        <v>19</v>
      </c>
      <c r="U6" s="14">
        <v>20</v>
      </c>
      <c r="V6" s="15">
        <v>21</v>
      </c>
    </row>
    <row r="7" spans="2:22" s="18" customFormat="1" ht="30" customHeight="1" x14ac:dyDescent="0.25">
      <c r="B7" s="2" t="s">
        <v>3</v>
      </c>
      <c r="C7" s="120" t="s">
        <v>65</v>
      </c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</row>
    <row r="8" spans="2:22" s="23" customFormat="1" ht="60" x14ac:dyDescent="0.3">
      <c r="B8" s="102" t="s">
        <v>4</v>
      </c>
      <c r="C8" s="104" t="s">
        <v>122</v>
      </c>
      <c r="D8" s="8" t="s">
        <v>56</v>
      </c>
      <c r="E8" s="105" t="s">
        <v>123</v>
      </c>
      <c r="F8" s="105"/>
      <c r="G8" s="105"/>
      <c r="H8" s="105"/>
      <c r="I8" s="105"/>
      <c r="J8" s="75" t="s">
        <v>127</v>
      </c>
      <c r="K8" s="70" t="s">
        <v>128</v>
      </c>
      <c r="L8" s="14" t="s">
        <v>7</v>
      </c>
      <c r="M8" s="71">
        <v>7536</v>
      </c>
      <c r="N8" s="71">
        <v>7536</v>
      </c>
      <c r="O8" s="22" t="s">
        <v>7</v>
      </c>
      <c r="P8" s="22" t="s">
        <v>7</v>
      </c>
      <c r="Q8" s="22"/>
      <c r="R8" s="71">
        <v>8016</v>
      </c>
      <c r="S8" s="20">
        <f>R8/N8</f>
        <v>1.0636942675159236</v>
      </c>
      <c r="T8" s="25">
        <v>0.1</v>
      </c>
      <c r="U8" s="22" t="s">
        <v>11</v>
      </c>
      <c r="V8" s="32"/>
    </row>
    <row r="9" spans="2:22" s="23" customFormat="1" ht="56.25" x14ac:dyDescent="0.3">
      <c r="B9" s="103"/>
      <c r="C9" s="104"/>
      <c r="D9" s="8" t="s">
        <v>57</v>
      </c>
      <c r="E9" s="69" t="s">
        <v>124</v>
      </c>
      <c r="F9" s="69" t="s">
        <v>103</v>
      </c>
      <c r="G9" s="69" t="s">
        <v>125</v>
      </c>
      <c r="H9" s="69" t="s">
        <v>126</v>
      </c>
      <c r="I9" s="69" t="s">
        <v>105</v>
      </c>
      <c r="J9" s="24" t="s">
        <v>58</v>
      </c>
      <c r="K9" s="14" t="s">
        <v>6</v>
      </c>
      <c r="L9" s="56" t="s">
        <v>71</v>
      </c>
      <c r="M9" s="71">
        <v>1140.3</v>
      </c>
      <c r="N9" s="71">
        <v>1290.3</v>
      </c>
      <c r="O9" s="71">
        <v>1290.3</v>
      </c>
      <c r="P9" s="20">
        <f>O9/N9</f>
        <v>1</v>
      </c>
      <c r="Q9" s="22"/>
      <c r="R9" s="71">
        <v>1184.5</v>
      </c>
      <c r="S9" s="20">
        <f>R9/O9</f>
        <v>0.91800356506238867</v>
      </c>
      <c r="T9" s="12" t="s">
        <v>11</v>
      </c>
      <c r="U9" s="12" t="s">
        <v>11</v>
      </c>
      <c r="V9" s="72" t="s">
        <v>129</v>
      </c>
    </row>
    <row r="10" spans="2:22" s="23" customFormat="1" ht="93.75" x14ac:dyDescent="0.3">
      <c r="B10" s="102" t="s">
        <v>5</v>
      </c>
      <c r="C10" s="110" t="s">
        <v>130</v>
      </c>
      <c r="D10" s="8" t="s">
        <v>20</v>
      </c>
      <c r="E10" s="105" t="s">
        <v>131</v>
      </c>
      <c r="F10" s="105"/>
      <c r="G10" s="105"/>
      <c r="H10" s="105"/>
      <c r="I10" s="105"/>
      <c r="J10" s="24" t="s">
        <v>138</v>
      </c>
      <c r="K10" s="70" t="s">
        <v>132</v>
      </c>
      <c r="L10" s="8" t="s">
        <v>7</v>
      </c>
      <c r="M10" s="71">
        <v>650</v>
      </c>
      <c r="N10" s="71">
        <v>650</v>
      </c>
      <c r="O10" s="22" t="s">
        <v>7</v>
      </c>
      <c r="P10" s="20" t="s">
        <v>7</v>
      </c>
      <c r="Q10" s="22"/>
      <c r="R10" s="71">
        <v>650</v>
      </c>
      <c r="S10" s="20">
        <f t="shared" ref="S10" si="0">R10/N10</f>
        <v>1</v>
      </c>
      <c r="T10" s="25">
        <v>0.05</v>
      </c>
      <c r="U10" s="53" t="s">
        <v>11</v>
      </c>
      <c r="V10" s="52"/>
    </row>
    <row r="11" spans="2:22" s="23" customFormat="1" x14ac:dyDescent="0.3">
      <c r="B11" s="109"/>
      <c r="C11" s="111"/>
      <c r="D11" s="8" t="s">
        <v>8</v>
      </c>
      <c r="E11" s="8"/>
      <c r="F11" s="8"/>
      <c r="G11" s="8"/>
      <c r="H11" s="8"/>
      <c r="I11" s="8"/>
      <c r="J11" s="113" t="s">
        <v>25</v>
      </c>
      <c r="K11" s="14" t="s">
        <v>6</v>
      </c>
      <c r="L11" s="56" t="s">
        <v>71</v>
      </c>
      <c r="M11" s="71">
        <v>4447.3999999999996</v>
      </c>
      <c r="N11" s="71">
        <v>4497.3999999999996</v>
      </c>
      <c r="O11" s="71">
        <v>4497.3999999999996</v>
      </c>
      <c r="P11" s="20">
        <f>O11/N11</f>
        <v>1</v>
      </c>
      <c r="Q11" s="17"/>
      <c r="R11" s="71">
        <v>4495.6000000000004</v>
      </c>
      <c r="S11" s="20">
        <f>R11/O11</f>
        <v>0.999599768755281</v>
      </c>
      <c r="T11" s="12" t="s">
        <v>11</v>
      </c>
      <c r="U11" s="12" t="s">
        <v>11</v>
      </c>
      <c r="V11" s="52"/>
    </row>
    <row r="12" spans="2:22" s="23" customFormat="1" x14ac:dyDescent="0.3">
      <c r="B12" s="103"/>
      <c r="C12" s="112"/>
      <c r="D12" s="60"/>
      <c r="E12" s="60"/>
      <c r="F12" s="60"/>
      <c r="G12" s="60"/>
      <c r="H12" s="60"/>
      <c r="I12" s="60"/>
      <c r="J12" s="114"/>
      <c r="K12" s="61" t="s">
        <v>6</v>
      </c>
      <c r="L12" s="56" t="s">
        <v>71</v>
      </c>
      <c r="M12" s="71">
        <v>5820.2</v>
      </c>
      <c r="N12" s="71">
        <v>6583.5</v>
      </c>
      <c r="O12" s="71">
        <v>6583.5</v>
      </c>
      <c r="P12" s="20">
        <f>O12/N12</f>
        <v>1</v>
      </c>
      <c r="Q12" s="52"/>
      <c r="R12" s="71">
        <v>6580.8</v>
      </c>
      <c r="S12" s="20">
        <f>R12/O12</f>
        <v>0.99958988380041014</v>
      </c>
      <c r="T12" s="53" t="s">
        <v>11</v>
      </c>
      <c r="U12" s="53" t="s">
        <v>11</v>
      </c>
      <c r="V12" s="52"/>
    </row>
    <row r="13" spans="2:22" s="23" customFormat="1" ht="45.75" customHeight="1" x14ac:dyDescent="0.3">
      <c r="B13" s="119" t="s">
        <v>48</v>
      </c>
      <c r="C13" s="104" t="s">
        <v>133</v>
      </c>
      <c r="D13" s="60" t="s">
        <v>20</v>
      </c>
      <c r="E13" s="123" t="s">
        <v>134</v>
      </c>
      <c r="F13" s="124"/>
      <c r="G13" s="124"/>
      <c r="H13" s="124"/>
      <c r="I13" s="125"/>
      <c r="J13" s="24" t="s">
        <v>136</v>
      </c>
      <c r="K13" s="70" t="s">
        <v>137</v>
      </c>
      <c r="L13" s="14" t="s">
        <v>7</v>
      </c>
      <c r="M13" s="73">
        <v>12</v>
      </c>
      <c r="N13" s="73">
        <v>12</v>
      </c>
      <c r="O13" s="12" t="s">
        <v>7</v>
      </c>
      <c r="P13" s="12" t="s">
        <v>7</v>
      </c>
      <c r="Q13" s="12"/>
      <c r="R13" s="73">
        <v>12</v>
      </c>
      <c r="S13" s="20">
        <f t="shared" ref="S13" si="1">R13/N13</f>
        <v>1</v>
      </c>
      <c r="T13" s="25"/>
      <c r="U13" s="22"/>
      <c r="V13" s="53"/>
    </row>
    <row r="14" spans="2:22" s="23" customFormat="1" ht="36" customHeight="1" x14ac:dyDescent="0.3">
      <c r="B14" s="119"/>
      <c r="C14" s="104"/>
      <c r="D14" s="8" t="s">
        <v>8</v>
      </c>
      <c r="E14" s="69" t="s">
        <v>124</v>
      </c>
      <c r="F14" s="69" t="s">
        <v>116</v>
      </c>
      <c r="G14" s="69" t="s">
        <v>117</v>
      </c>
      <c r="H14" s="69" t="s">
        <v>135</v>
      </c>
      <c r="I14" s="69" t="s">
        <v>105</v>
      </c>
      <c r="J14" s="24" t="s">
        <v>25</v>
      </c>
      <c r="K14" s="14" t="s">
        <v>6</v>
      </c>
      <c r="L14" s="56" t="s">
        <v>71</v>
      </c>
      <c r="M14" s="71">
        <v>241.7</v>
      </c>
      <c r="N14" s="71">
        <v>241.7</v>
      </c>
      <c r="O14" s="71">
        <v>241.7</v>
      </c>
      <c r="P14" s="20">
        <f>O14/N14</f>
        <v>1</v>
      </c>
      <c r="Q14" s="22"/>
      <c r="R14" s="71">
        <v>241.7</v>
      </c>
      <c r="S14" s="20">
        <f>R14/O14</f>
        <v>1</v>
      </c>
      <c r="T14" s="12" t="s">
        <v>11</v>
      </c>
      <c r="U14" s="12" t="s">
        <v>11</v>
      </c>
      <c r="V14" s="52"/>
    </row>
    <row r="15" spans="2:22" s="18" customFormat="1" ht="30" customHeight="1" x14ac:dyDescent="0.25">
      <c r="B15" s="102"/>
      <c r="C15" s="108" t="s">
        <v>68</v>
      </c>
      <c r="D15" s="108"/>
      <c r="E15" s="108"/>
      <c r="F15" s="108"/>
      <c r="G15" s="108"/>
      <c r="H15" s="108"/>
      <c r="I15" s="108"/>
      <c r="J15" s="26" t="s">
        <v>9</v>
      </c>
      <c r="K15" s="27" t="s">
        <v>6</v>
      </c>
      <c r="L15" s="121"/>
      <c r="M15" s="28">
        <f>SUM(M9,M11,M14,M12)</f>
        <v>11649.599999999999</v>
      </c>
      <c r="N15" s="59">
        <f>SUM(N9,N11,N14,N12)</f>
        <v>12612.9</v>
      </c>
      <c r="O15" s="59">
        <f>SUM(O9,O11,O14,O12)</f>
        <v>12612.9</v>
      </c>
      <c r="P15" s="29">
        <f>O15/N15</f>
        <v>1</v>
      </c>
      <c r="Q15" s="106"/>
      <c r="R15" s="122">
        <v>12502.6</v>
      </c>
      <c r="S15" s="29">
        <f>R15/O15</f>
        <v>0.99125498497569953</v>
      </c>
      <c r="T15" s="107"/>
      <c r="U15" s="107"/>
      <c r="V15" s="107"/>
    </row>
    <row r="16" spans="2:22" s="18" customFormat="1" ht="30" customHeight="1" x14ac:dyDescent="0.25">
      <c r="B16" s="103"/>
      <c r="C16" s="108"/>
      <c r="D16" s="108"/>
      <c r="E16" s="108"/>
      <c r="F16" s="108"/>
      <c r="G16" s="108"/>
      <c r="H16" s="108"/>
      <c r="I16" s="108"/>
      <c r="J16" s="26" t="s">
        <v>59</v>
      </c>
      <c r="K16" s="27" t="s">
        <v>6</v>
      </c>
      <c r="L16" s="121"/>
      <c r="M16" s="28" t="s">
        <v>7</v>
      </c>
      <c r="N16" s="74">
        <v>12701.9</v>
      </c>
      <c r="O16" s="106" t="s">
        <v>7</v>
      </c>
      <c r="P16" s="106"/>
      <c r="Q16" s="106"/>
      <c r="R16" s="122"/>
      <c r="S16" s="29">
        <f>R15/N16</f>
        <v>0.98430943402168181</v>
      </c>
      <c r="T16" s="107"/>
      <c r="U16" s="107"/>
      <c r="V16" s="107"/>
    </row>
    <row r="17" spans="1:22" s="18" customFormat="1" ht="30" customHeight="1" x14ac:dyDescent="0.25">
      <c r="B17" s="2" t="s">
        <v>10</v>
      </c>
      <c r="C17" s="120" t="s">
        <v>67</v>
      </c>
      <c r="D17" s="120"/>
      <c r="E17" s="120"/>
      <c r="F17" s="120"/>
      <c r="G17" s="120"/>
      <c r="H17" s="120"/>
      <c r="I17" s="120"/>
      <c r="J17" s="120"/>
      <c r="K17" s="120"/>
      <c r="L17" s="120"/>
      <c r="M17" s="120"/>
      <c r="N17" s="120"/>
      <c r="O17" s="120"/>
      <c r="P17" s="120"/>
      <c r="Q17" s="120"/>
      <c r="R17" s="120"/>
      <c r="S17" s="120"/>
      <c r="T17" s="120"/>
      <c r="U17" s="120"/>
      <c r="V17" s="120"/>
    </row>
    <row r="18" spans="1:22" s="23" customFormat="1" ht="56.25" x14ac:dyDescent="0.3">
      <c r="B18" s="119" t="s">
        <v>24</v>
      </c>
      <c r="C18" s="104" t="s">
        <v>114</v>
      </c>
      <c r="D18" s="8" t="s">
        <v>20</v>
      </c>
      <c r="E18" s="105" t="s">
        <v>115</v>
      </c>
      <c r="F18" s="105"/>
      <c r="G18" s="105"/>
      <c r="H18" s="105"/>
      <c r="I18" s="105"/>
      <c r="J18" s="16" t="s">
        <v>119</v>
      </c>
      <c r="K18" s="14" t="s">
        <v>120</v>
      </c>
      <c r="L18" s="14" t="s">
        <v>7</v>
      </c>
      <c r="M18" s="12">
        <v>1534</v>
      </c>
      <c r="N18" s="12">
        <v>1534</v>
      </c>
      <c r="O18" s="22" t="s">
        <v>7</v>
      </c>
      <c r="P18" s="12" t="s">
        <v>7</v>
      </c>
      <c r="Q18" s="22"/>
      <c r="R18" s="12">
        <v>1534</v>
      </c>
      <c r="S18" s="20">
        <f>R18/N18</f>
        <v>1</v>
      </c>
      <c r="T18" s="25">
        <v>0.1</v>
      </c>
      <c r="U18" s="22"/>
      <c r="V18" s="52"/>
    </row>
    <row r="19" spans="1:22" s="23" customFormat="1" ht="39" customHeight="1" x14ac:dyDescent="0.3">
      <c r="B19" s="119"/>
      <c r="C19" s="104"/>
      <c r="D19" s="8" t="s">
        <v>8</v>
      </c>
      <c r="E19" s="68">
        <v>919</v>
      </c>
      <c r="F19" s="69" t="s">
        <v>116</v>
      </c>
      <c r="G19" s="69" t="s">
        <v>117</v>
      </c>
      <c r="H19" s="69" t="s">
        <v>118</v>
      </c>
      <c r="I19" s="69" t="s">
        <v>105</v>
      </c>
      <c r="J19" s="24" t="s">
        <v>25</v>
      </c>
      <c r="K19" s="14" t="s">
        <v>6</v>
      </c>
      <c r="L19" s="56" t="s">
        <v>71</v>
      </c>
      <c r="M19" s="22">
        <v>719.5</v>
      </c>
      <c r="N19" s="22">
        <v>719.5</v>
      </c>
      <c r="O19" s="22">
        <v>719.5</v>
      </c>
      <c r="P19" s="20">
        <f>O19/N19</f>
        <v>1</v>
      </c>
      <c r="Q19" s="22"/>
      <c r="R19" s="22">
        <v>426.8</v>
      </c>
      <c r="S19" s="20">
        <f>R19/O19</f>
        <v>0.59318971507991658</v>
      </c>
      <c r="T19" s="22" t="s">
        <v>11</v>
      </c>
      <c r="U19" s="22" t="s">
        <v>11</v>
      </c>
      <c r="V19" s="52" t="s">
        <v>121</v>
      </c>
    </row>
    <row r="20" spans="1:22" s="18" customFormat="1" ht="30" customHeight="1" x14ac:dyDescent="0.25">
      <c r="B20" s="102"/>
      <c r="C20" s="126" t="s">
        <v>69</v>
      </c>
      <c r="D20" s="126"/>
      <c r="E20" s="126"/>
      <c r="F20" s="126"/>
      <c r="G20" s="126"/>
      <c r="H20" s="126"/>
      <c r="I20" s="126"/>
      <c r="J20" s="26" t="s">
        <v>9</v>
      </c>
      <c r="K20" s="27" t="s">
        <v>6</v>
      </c>
      <c r="L20" s="105"/>
      <c r="M20" s="28">
        <f>SUM(M19,)</f>
        <v>719.5</v>
      </c>
      <c r="N20" s="59">
        <f t="shared" ref="N20:O20" si="2">SUM(N19,)</f>
        <v>719.5</v>
      </c>
      <c r="O20" s="59">
        <f t="shared" si="2"/>
        <v>719.5</v>
      </c>
      <c r="P20" s="29">
        <f>O20/N20</f>
        <v>1</v>
      </c>
      <c r="Q20" s="106"/>
      <c r="R20" s="106">
        <f>SUM(R19,)</f>
        <v>426.8</v>
      </c>
      <c r="S20" s="29">
        <f t="shared" ref="S20" si="3">R20/O20</f>
        <v>0.59318971507991658</v>
      </c>
      <c r="T20" s="107"/>
      <c r="U20" s="106"/>
      <c r="V20" s="107"/>
    </row>
    <row r="21" spans="1:22" s="18" customFormat="1" ht="30" customHeight="1" x14ac:dyDescent="0.25">
      <c r="B21" s="103"/>
      <c r="C21" s="126"/>
      <c r="D21" s="126"/>
      <c r="E21" s="126"/>
      <c r="F21" s="126"/>
      <c r="G21" s="126"/>
      <c r="H21" s="126"/>
      <c r="I21" s="126"/>
      <c r="J21" s="26" t="s">
        <v>44</v>
      </c>
      <c r="K21" s="27" t="s">
        <v>6</v>
      </c>
      <c r="L21" s="105"/>
      <c r="M21" s="28" t="s">
        <v>7</v>
      </c>
      <c r="N21" s="28">
        <v>1035.8</v>
      </c>
      <c r="O21" s="106" t="s">
        <v>7</v>
      </c>
      <c r="P21" s="106"/>
      <c r="Q21" s="106"/>
      <c r="R21" s="106" t="e">
        <f>SUM(#REF!,#REF!,#REF!,#REF!,#REF!,#REF!,#REF!,#REF!,R20)</f>
        <v>#REF!</v>
      </c>
      <c r="S21" s="29">
        <f>R20/N21</f>
        <v>0.41204865804209312</v>
      </c>
      <c r="T21" s="107"/>
      <c r="U21" s="106"/>
      <c r="V21" s="107"/>
    </row>
    <row r="22" spans="1:22" s="18" customFormat="1" ht="33.75" customHeight="1" x14ac:dyDescent="0.25">
      <c r="B22" s="2" t="s">
        <v>13</v>
      </c>
      <c r="C22" s="120" t="s">
        <v>70</v>
      </c>
      <c r="D22" s="120"/>
      <c r="E22" s="120"/>
      <c r="F22" s="120"/>
      <c r="G22" s="120"/>
      <c r="H22" s="120"/>
      <c r="I22" s="120"/>
      <c r="J22" s="120"/>
      <c r="K22" s="120"/>
      <c r="L22" s="120"/>
      <c r="M22" s="120"/>
      <c r="N22" s="120"/>
      <c r="O22" s="120"/>
      <c r="P22" s="120"/>
      <c r="Q22" s="120"/>
      <c r="R22" s="120"/>
      <c r="S22" s="120"/>
      <c r="T22" s="120"/>
      <c r="U22" s="120"/>
      <c r="V22" s="120"/>
    </row>
    <row r="23" spans="1:22" s="23" customFormat="1" ht="120" customHeight="1" x14ac:dyDescent="0.3">
      <c r="A23" s="30"/>
      <c r="B23" s="102" t="s">
        <v>35</v>
      </c>
      <c r="C23" s="128" t="s">
        <v>139</v>
      </c>
      <c r="D23" s="8" t="s">
        <v>20</v>
      </c>
      <c r="E23" s="118" t="s">
        <v>140</v>
      </c>
      <c r="F23" s="118"/>
      <c r="G23" s="118"/>
      <c r="H23" s="118"/>
      <c r="I23" s="118"/>
      <c r="J23" s="16" t="s">
        <v>26</v>
      </c>
      <c r="K23" s="14" t="s">
        <v>17</v>
      </c>
      <c r="L23" s="14" t="s">
        <v>7</v>
      </c>
      <c r="M23" s="76">
        <v>5500</v>
      </c>
      <c r="N23" s="76">
        <v>5500</v>
      </c>
      <c r="O23" s="77" t="s">
        <v>7</v>
      </c>
      <c r="P23" s="76" t="s">
        <v>7</v>
      </c>
      <c r="Q23" s="76"/>
      <c r="R23" s="76">
        <v>5577</v>
      </c>
      <c r="S23" s="78">
        <f>R23/N23</f>
        <v>1.014</v>
      </c>
      <c r="T23" s="79">
        <v>0.1</v>
      </c>
      <c r="U23" s="76" t="s">
        <v>11</v>
      </c>
      <c r="V23" s="80"/>
    </row>
    <row r="24" spans="1:22" s="23" customFormat="1" ht="42" customHeight="1" x14ac:dyDescent="0.3">
      <c r="A24" s="30"/>
      <c r="B24" s="103"/>
      <c r="C24" s="128"/>
      <c r="D24" s="31" t="s">
        <v>8</v>
      </c>
      <c r="E24" s="82" t="s">
        <v>143</v>
      </c>
      <c r="F24" s="82" t="s">
        <v>102</v>
      </c>
      <c r="G24" s="82" t="s">
        <v>144</v>
      </c>
      <c r="H24" s="82" t="s">
        <v>145</v>
      </c>
      <c r="I24" s="82" t="s">
        <v>105</v>
      </c>
      <c r="J24" s="24" t="s">
        <v>25</v>
      </c>
      <c r="K24" s="14" t="s">
        <v>6</v>
      </c>
      <c r="L24" s="56" t="s">
        <v>71</v>
      </c>
      <c r="M24" s="77">
        <v>49992.7</v>
      </c>
      <c r="N24" s="77">
        <v>55890.5</v>
      </c>
      <c r="O24" s="77">
        <v>55890.5</v>
      </c>
      <c r="P24" s="78">
        <f>O24/N24</f>
        <v>1</v>
      </c>
      <c r="Q24" s="77"/>
      <c r="R24" s="77">
        <v>56598.8</v>
      </c>
      <c r="S24" s="78">
        <f>R24/O24</f>
        <v>1.0126729945160626</v>
      </c>
      <c r="T24" s="79" t="s">
        <v>11</v>
      </c>
      <c r="U24" s="76" t="s">
        <v>11</v>
      </c>
      <c r="V24" s="81" t="s">
        <v>43</v>
      </c>
    </row>
    <row r="25" spans="1:22" s="23" customFormat="1" ht="126.75" customHeight="1" x14ac:dyDescent="0.3">
      <c r="A25" s="30"/>
      <c r="B25" s="102" t="s">
        <v>36</v>
      </c>
      <c r="C25" s="127" t="s">
        <v>141</v>
      </c>
      <c r="D25" s="8" t="s">
        <v>20</v>
      </c>
      <c r="E25" s="118" t="s">
        <v>142</v>
      </c>
      <c r="F25" s="118"/>
      <c r="G25" s="118"/>
      <c r="H25" s="118"/>
      <c r="I25" s="118"/>
      <c r="J25" s="80" t="s">
        <v>26</v>
      </c>
      <c r="K25" s="83" t="s">
        <v>17</v>
      </c>
      <c r="L25" s="84" t="s">
        <v>7</v>
      </c>
      <c r="M25" s="77">
        <v>6195</v>
      </c>
      <c r="N25" s="77">
        <v>6195</v>
      </c>
      <c r="O25" s="77" t="s">
        <v>7</v>
      </c>
      <c r="P25" s="76" t="s">
        <v>7</v>
      </c>
      <c r="Q25" s="77"/>
      <c r="R25" s="77">
        <v>6384</v>
      </c>
      <c r="S25" s="78">
        <f>R25/N25</f>
        <v>1.0305084745762711</v>
      </c>
      <c r="T25" s="79">
        <v>0.1</v>
      </c>
      <c r="U25" s="76" t="s">
        <v>11</v>
      </c>
      <c r="V25" s="80"/>
    </row>
    <row r="26" spans="1:22" s="23" customFormat="1" x14ac:dyDescent="0.3">
      <c r="A26" s="30"/>
      <c r="B26" s="109"/>
      <c r="C26" s="127"/>
      <c r="D26" s="63" t="s">
        <v>8</v>
      </c>
      <c r="E26" s="82" t="s">
        <v>143</v>
      </c>
      <c r="F26" s="82" t="s">
        <v>102</v>
      </c>
      <c r="G26" s="82" t="s">
        <v>144</v>
      </c>
      <c r="H26" s="82" t="s">
        <v>145</v>
      </c>
      <c r="I26" s="82" t="s">
        <v>105</v>
      </c>
      <c r="J26" s="66" t="s">
        <v>25</v>
      </c>
      <c r="K26" s="83" t="s">
        <v>6</v>
      </c>
      <c r="L26" s="85" t="s">
        <v>71</v>
      </c>
      <c r="M26" s="77">
        <v>56309.9</v>
      </c>
      <c r="N26" s="77">
        <v>62953</v>
      </c>
      <c r="O26" s="77">
        <v>62953</v>
      </c>
      <c r="P26" s="78">
        <f>O26/N26</f>
        <v>1</v>
      </c>
      <c r="Q26" s="77"/>
      <c r="R26" s="77">
        <v>64788.7</v>
      </c>
      <c r="S26" s="78">
        <f>R26/O26</f>
        <v>1.0291598494114655</v>
      </c>
      <c r="T26" s="79" t="s">
        <v>11</v>
      </c>
      <c r="U26" s="76" t="s">
        <v>11</v>
      </c>
      <c r="V26" s="81" t="s">
        <v>43</v>
      </c>
    </row>
    <row r="27" spans="1:22" s="23" customFormat="1" ht="179.25" customHeight="1" x14ac:dyDescent="0.3">
      <c r="A27" s="30"/>
      <c r="B27" s="102" t="s">
        <v>37</v>
      </c>
      <c r="C27" s="127" t="s">
        <v>146</v>
      </c>
      <c r="D27" s="8" t="s">
        <v>20</v>
      </c>
      <c r="E27" s="118" t="s">
        <v>147</v>
      </c>
      <c r="F27" s="118"/>
      <c r="G27" s="118"/>
      <c r="H27" s="118"/>
      <c r="I27" s="118"/>
      <c r="J27" s="80" t="s">
        <v>26</v>
      </c>
      <c r="K27" s="83" t="s">
        <v>17</v>
      </c>
      <c r="L27" s="84" t="s">
        <v>7</v>
      </c>
      <c r="M27" s="77">
        <v>1117</v>
      </c>
      <c r="N27" s="77">
        <v>1117</v>
      </c>
      <c r="O27" s="77" t="s">
        <v>7</v>
      </c>
      <c r="P27" s="76" t="s">
        <v>7</v>
      </c>
      <c r="Q27" s="77"/>
      <c r="R27" s="77">
        <v>1057</v>
      </c>
      <c r="S27" s="78">
        <f>R27/N27</f>
        <v>0.946284691136974</v>
      </c>
      <c r="T27" s="79">
        <v>0.1</v>
      </c>
      <c r="U27" s="76" t="s">
        <v>11</v>
      </c>
      <c r="V27" s="80"/>
    </row>
    <row r="28" spans="1:22" s="23" customFormat="1" ht="35.25" customHeight="1" x14ac:dyDescent="0.3">
      <c r="A28" s="30"/>
      <c r="B28" s="109"/>
      <c r="C28" s="127"/>
      <c r="D28" s="65" t="s">
        <v>8</v>
      </c>
      <c r="E28" s="82" t="s">
        <v>143</v>
      </c>
      <c r="F28" s="82" t="s">
        <v>102</v>
      </c>
      <c r="G28" s="82" t="s">
        <v>144</v>
      </c>
      <c r="H28" s="82" t="s">
        <v>145</v>
      </c>
      <c r="I28" s="82" t="s">
        <v>105</v>
      </c>
      <c r="J28" s="86" t="s">
        <v>25</v>
      </c>
      <c r="K28" s="83" t="s">
        <v>6</v>
      </c>
      <c r="L28" s="85" t="s">
        <v>71</v>
      </c>
      <c r="M28" s="77">
        <v>10153.1</v>
      </c>
      <c r="N28" s="77">
        <v>11350.9</v>
      </c>
      <c r="O28" s="77">
        <v>11350.9</v>
      </c>
      <c r="P28" s="78">
        <f>O28/N28</f>
        <v>1</v>
      </c>
      <c r="Q28" s="77"/>
      <c r="R28" s="77">
        <v>10727.1</v>
      </c>
      <c r="S28" s="78">
        <f>R28/O28</f>
        <v>0.94504400532116406</v>
      </c>
      <c r="T28" s="79" t="s">
        <v>11</v>
      </c>
      <c r="U28" s="76" t="s">
        <v>11</v>
      </c>
      <c r="V28" s="87" t="s">
        <v>50</v>
      </c>
    </row>
    <row r="29" spans="1:22" s="23" customFormat="1" ht="124.5" customHeight="1" x14ac:dyDescent="0.3">
      <c r="A29" s="30"/>
      <c r="B29" s="102" t="s">
        <v>38</v>
      </c>
      <c r="C29" s="127" t="s">
        <v>139</v>
      </c>
      <c r="D29" s="8" t="s">
        <v>20</v>
      </c>
      <c r="E29" s="118" t="s">
        <v>140</v>
      </c>
      <c r="F29" s="118"/>
      <c r="G29" s="118"/>
      <c r="H29" s="118"/>
      <c r="I29" s="118"/>
      <c r="J29" s="16" t="s">
        <v>26</v>
      </c>
      <c r="K29" s="14" t="s">
        <v>17</v>
      </c>
      <c r="L29" s="84" t="s">
        <v>7</v>
      </c>
      <c r="M29" s="77">
        <v>318</v>
      </c>
      <c r="N29" s="77">
        <v>318</v>
      </c>
      <c r="O29" s="77" t="s">
        <v>7</v>
      </c>
      <c r="P29" s="76" t="s">
        <v>7</v>
      </c>
      <c r="Q29" s="77"/>
      <c r="R29" s="77">
        <v>325</v>
      </c>
      <c r="S29" s="78">
        <f>R29/N29</f>
        <v>1.0220125786163523</v>
      </c>
      <c r="T29" s="79">
        <v>0.1</v>
      </c>
      <c r="U29" s="76" t="s">
        <v>11</v>
      </c>
      <c r="V29" s="81"/>
    </row>
    <row r="30" spans="1:22" s="23" customFormat="1" ht="33.950000000000003" customHeight="1" x14ac:dyDescent="0.3">
      <c r="A30" s="30"/>
      <c r="B30" s="109"/>
      <c r="C30" s="127"/>
      <c r="D30" s="8" t="s">
        <v>8</v>
      </c>
      <c r="E30" s="82" t="s">
        <v>143</v>
      </c>
      <c r="F30" s="82" t="s">
        <v>102</v>
      </c>
      <c r="G30" s="82" t="s">
        <v>144</v>
      </c>
      <c r="H30" s="82" t="s">
        <v>145</v>
      </c>
      <c r="I30" s="82" t="s">
        <v>148</v>
      </c>
      <c r="J30" s="16" t="s">
        <v>25</v>
      </c>
      <c r="K30" s="14" t="s">
        <v>6</v>
      </c>
      <c r="L30" s="85" t="s">
        <v>71</v>
      </c>
      <c r="M30" s="77">
        <v>2030.5</v>
      </c>
      <c r="N30" s="77">
        <v>2082.4</v>
      </c>
      <c r="O30" s="77">
        <v>2082.4</v>
      </c>
      <c r="P30" s="78">
        <f>O30/N30</f>
        <v>1</v>
      </c>
      <c r="Q30" s="77"/>
      <c r="R30" s="77">
        <v>2216.1</v>
      </c>
      <c r="S30" s="78">
        <f>R30/O30</f>
        <v>1.0642047637341527</v>
      </c>
      <c r="T30" s="79" t="s">
        <v>11</v>
      </c>
      <c r="U30" s="76" t="s">
        <v>11</v>
      </c>
      <c r="V30" s="81" t="s">
        <v>43</v>
      </c>
    </row>
    <row r="31" spans="1:22" s="23" customFormat="1" ht="127.5" customHeight="1" x14ac:dyDescent="0.3">
      <c r="A31" s="30"/>
      <c r="B31" s="119" t="s">
        <v>39</v>
      </c>
      <c r="C31" s="128" t="s">
        <v>141</v>
      </c>
      <c r="D31" s="8" t="s">
        <v>20</v>
      </c>
      <c r="E31" s="117" t="s">
        <v>142</v>
      </c>
      <c r="F31" s="117"/>
      <c r="G31" s="117"/>
      <c r="H31" s="117"/>
      <c r="I31" s="117"/>
      <c r="J31" s="80" t="s">
        <v>26</v>
      </c>
      <c r="K31" s="83" t="s">
        <v>17</v>
      </c>
      <c r="L31" s="84" t="s">
        <v>7</v>
      </c>
      <c r="M31" s="77">
        <v>362</v>
      </c>
      <c r="N31" s="77">
        <v>362</v>
      </c>
      <c r="O31" s="77" t="s">
        <v>7</v>
      </c>
      <c r="P31" s="76" t="s">
        <v>7</v>
      </c>
      <c r="Q31" s="77"/>
      <c r="R31" s="77">
        <v>338</v>
      </c>
      <c r="S31" s="78">
        <f>R31/N31</f>
        <v>0.93370165745856348</v>
      </c>
      <c r="T31" s="79">
        <v>0.1</v>
      </c>
      <c r="U31" s="76" t="s">
        <v>11</v>
      </c>
      <c r="V31" s="80"/>
    </row>
    <row r="32" spans="1:22" s="23" customFormat="1" ht="43.5" customHeight="1" x14ac:dyDescent="0.3">
      <c r="A32" s="30"/>
      <c r="B32" s="119"/>
      <c r="C32" s="128"/>
      <c r="D32" s="31" t="s">
        <v>8</v>
      </c>
      <c r="E32" s="82" t="s">
        <v>143</v>
      </c>
      <c r="F32" s="82" t="s">
        <v>102</v>
      </c>
      <c r="G32" s="82" t="s">
        <v>144</v>
      </c>
      <c r="H32" s="82" t="s">
        <v>145</v>
      </c>
      <c r="I32" s="82" t="s">
        <v>148</v>
      </c>
      <c r="J32" s="86" t="s">
        <v>25</v>
      </c>
      <c r="K32" s="83" t="s">
        <v>6</v>
      </c>
      <c r="L32" s="85" t="s">
        <v>71</v>
      </c>
      <c r="M32" s="77">
        <v>2311.4</v>
      </c>
      <c r="N32" s="77">
        <v>2370.5</v>
      </c>
      <c r="O32" s="77">
        <v>2370.5</v>
      </c>
      <c r="P32" s="78">
        <f>O32/N32</f>
        <v>1</v>
      </c>
      <c r="Q32" s="77"/>
      <c r="R32" s="77">
        <v>2304.6999999999998</v>
      </c>
      <c r="S32" s="78">
        <f>R32/O32</f>
        <v>0.9722421430078042</v>
      </c>
      <c r="T32" s="79" t="s">
        <v>11</v>
      </c>
      <c r="U32" s="76" t="s">
        <v>11</v>
      </c>
      <c r="V32" s="87" t="s">
        <v>50</v>
      </c>
    </row>
    <row r="33" spans="1:22" s="23" customFormat="1" ht="182.25" customHeight="1" x14ac:dyDescent="0.3">
      <c r="A33" s="30"/>
      <c r="B33" s="119" t="s">
        <v>40</v>
      </c>
      <c r="C33" s="128" t="s">
        <v>146</v>
      </c>
      <c r="D33" s="8" t="s">
        <v>20</v>
      </c>
      <c r="E33" s="117" t="s">
        <v>147</v>
      </c>
      <c r="F33" s="117"/>
      <c r="G33" s="117"/>
      <c r="H33" s="117"/>
      <c r="I33" s="117"/>
      <c r="J33" s="80" t="s">
        <v>26</v>
      </c>
      <c r="K33" s="83" t="s">
        <v>17</v>
      </c>
      <c r="L33" s="84" t="s">
        <v>7</v>
      </c>
      <c r="M33" s="77">
        <v>78</v>
      </c>
      <c r="N33" s="77">
        <v>78</v>
      </c>
      <c r="O33" s="77" t="s">
        <v>7</v>
      </c>
      <c r="P33" s="76" t="s">
        <v>7</v>
      </c>
      <c r="Q33" s="77"/>
      <c r="R33" s="77">
        <v>76</v>
      </c>
      <c r="S33" s="78">
        <f>R33/N33</f>
        <v>0.97435897435897434</v>
      </c>
      <c r="T33" s="79">
        <v>0.1</v>
      </c>
      <c r="U33" s="76" t="s">
        <v>11</v>
      </c>
      <c r="V33" s="80"/>
    </row>
    <row r="34" spans="1:22" s="23" customFormat="1" x14ac:dyDescent="0.3">
      <c r="A34" s="30"/>
      <c r="B34" s="119"/>
      <c r="C34" s="128"/>
      <c r="D34" s="31" t="s">
        <v>8</v>
      </c>
      <c r="E34" s="82" t="s">
        <v>143</v>
      </c>
      <c r="F34" s="82" t="s">
        <v>102</v>
      </c>
      <c r="G34" s="82" t="s">
        <v>144</v>
      </c>
      <c r="H34" s="82" t="s">
        <v>145</v>
      </c>
      <c r="I34" s="82" t="s">
        <v>148</v>
      </c>
      <c r="J34" s="86" t="s">
        <v>25</v>
      </c>
      <c r="K34" s="83" t="s">
        <v>6</v>
      </c>
      <c r="L34" s="85" t="s">
        <v>71</v>
      </c>
      <c r="M34" s="77">
        <v>498</v>
      </c>
      <c r="N34" s="77">
        <v>510.8</v>
      </c>
      <c r="O34" s="77">
        <v>510.8</v>
      </c>
      <c r="P34" s="78">
        <f>O34/N34</f>
        <v>1</v>
      </c>
      <c r="Q34" s="77"/>
      <c r="R34" s="77">
        <v>518.20000000000005</v>
      </c>
      <c r="S34" s="78">
        <f>R34/O34</f>
        <v>1.0144870790916209</v>
      </c>
      <c r="T34" s="79" t="s">
        <v>11</v>
      </c>
      <c r="U34" s="76" t="s">
        <v>11</v>
      </c>
      <c r="V34" s="81" t="s">
        <v>43</v>
      </c>
    </row>
    <row r="35" spans="1:22" s="23" customFormat="1" ht="123.75" customHeight="1" x14ac:dyDescent="0.3">
      <c r="A35" s="30"/>
      <c r="B35" s="102" t="s">
        <v>41</v>
      </c>
      <c r="C35" s="128" t="s">
        <v>139</v>
      </c>
      <c r="D35" s="31" t="s">
        <v>20</v>
      </c>
      <c r="E35" s="105" t="s">
        <v>140</v>
      </c>
      <c r="F35" s="105"/>
      <c r="G35" s="105"/>
      <c r="H35" s="105"/>
      <c r="I35" s="105"/>
      <c r="J35" s="80" t="s">
        <v>26</v>
      </c>
      <c r="K35" s="83" t="s">
        <v>17</v>
      </c>
      <c r="L35" s="84" t="s">
        <v>7</v>
      </c>
      <c r="M35" s="76">
        <v>5500</v>
      </c>
      <c r="N35" s="76">
        <v>5500</v>
      </c>
      <c r="O35" s="77" t="s">
        <v>7</v>
      </c>
      <c r="P35" s="76" t="s">
        <v>7</v>
      </c>
      <c r="Q35" s="77"/>
      <c r="R35" s="76">
        <v>5577</v>
      </c>
      <c r="S35" s="78">
        <f>R35/N35</f>
        <v>1.014</v>
      </c>
      <c r="T35" s="79">
        <v>0.1</v>
      </c>
      <c r="U35" s="76" t="s">
        <v>11</v>
      </c>
      <c r="V35" s="80"/>
    </row>
    <row r="36" spans="1:22" s="23" customFormat="1" ht="45.75" customHeight="1" x14ac:dyDescent="0.3">
      <c r="A36" s="30"/>
      <c r="B36" s="103"/>
      <c r="C36" s="128"/>
      <c r="D36" s="31" t="s">
        <v>8</v>
      </c>
      <c r="E36" s="82" t="s">
        <v>143</v>
      </c>
      <c r="F36" s="82" t="s">
        <v>102</v>
      </c>
      <c r="G36" s="82" t="s">
        <v>144</v>
      </c>
      <c r="H36" s="82" t="s">
        <v>149</v>
      </c>
      <c r="I36" s="82" t="s">
        <v>105</v>
      </c>
      <c r="J36" s="86" t="s">
        <v>25</v>
      </c>
      <c r="K36" s="83" t="s">
        <v>6</v>
      </c>
      <c r="L36" s="85" t="s">
        <v>150</v>
      </c>
      <c r="M36" s="77">
        <v>191875.8</v>
      </c>
      <c r="N36" s="77">
        <v>215151.7</v>
      </c>
      <c r="O36" s="77">
        <v>215151.7</v>
      </c>
      <c r="P36" s="78">
        <f>O36/N36</f>
        <v>1</v>
      </c>
      <c r="Q36" s="77"/>
      <c r="R36" s="77">
        <v>214711.6</v>
      </c>
      <c r="S36" s="78">
        <f>R36/O36</f>
        <v>0.99795446654616249</v>
      </c>
      <c r="T36" s="79" t="s">
        <v>11</v>
      </c>
      <c r="U36" s="76" t="s">
        <v>11</v>
      </c>
      <c r="V36" s="87" t="s">
        <v>50</v>
      </c>
    </row>
    <row r="37" spans="1:22" s="23" customFormat="1" ht="123.75" customHeight="1" x14ac:dyDescent="0.3">
      <c r="A37" s="30"/>
      <c r="B37" s="119" t="s">
        <v>74</v>
      </c>
      <c r="C37" s="128" t="s">
        <v>141</v>
      </c>
      <c r="D37" s="8" t="s">
        <v>20</v>
      </c>
      <c r="E37" s="117" t="s">
        <v>142</v>
      </c>
      <c r="F37" s="117"/>
      <c r="G37" s="117"/>
      <c r="H37" s="117"/>
      <c r="I37" s="117"/>
      <c r="J37" s="80" t="s">
        <v>26</v>
      </c>
      <c r="K37" s="83" t="s">
        <v>17</v>
      </c>
      <c r="L37" s="84" t="s">
        <v>7</v>
      </c>
      <c r="M37" s="77">
        <v>6195</v>
      </c>
      <c r="N37" s="77">
        <v>6195</v>
      </c>
      <c r="O37" s="77" t="s">
        <v>7</v>
      </c>
      <c r="P37" s="76" t="s">
        <v>7</v>
      </c>
      <c r="Q37" s="77"/>
      <c r="R37" s="77">
        <v>6384</v>
      </c>
      <c r="S37" s="78">
        <f>R37/N37</f>
        <v>1.0305084745762711</v>
      </c>
      <c r="T37" s="79">
        <v>0.1</v>
      </c>
      <c r="U37" s="76" t="s">
        <v>11</v>
      </c>
      <c r="V37" s="80"/>
    </row>
    <row r="38" spans="1:22" s="23" customFormat="1" ht="29.25" customHeight="1" x14ac:dyDescent="0.3">
      <c r="A38" s="30"/>
      <c r="B38" s="119"/>
      <c r="C38" s="128"/>
      <c r="D38" s="67" t="s">
        <v>8</v>
      </c>
      <c r="E38" s="82" t="s">
        <v>143</v>
      </c>
      <c r="F38" s="82" t="s">
        <v>102</v>
      </c>
      <c r="G38" s="82" t="s">
        <v>144</v>
      </c>
      <c r="H38" s="82" t="s">
        <v>149</v>
      </c>
      <c r="I38" s="82" t="s">
        <v>105</v>
      </c>
      <c r="J38" s="86" t="s">
        <v>25</v>
      </c>
      <c r="K38" s="83" t="s">
        <v>6</v>
      </c>
      <c r="L38" s="85" t="s">
        <v>150</v>
      </c>
      <c r="M38" s="77">
        <v>216121.9</v>
      </c>
      <c r="N38" s="77">
        <v>242339.1</v>
      </c>
      <c r="O38" s="77">
        <v>242339.1</v>
      </c>
      <c r="P38" s="78">
        <f>O38/N38</f>
        <v>1</v>
      </c>
      <c r="Q38" s="77"/>
      <c r="R38" s="77">
        <v>245780.7</v>
      </c>
      <c r="S38" s="78">
        <f>R38/O38</f>
        <v>1.0142015877751465</v>
      </c>
      <c r="T38" s="79" t="s">
        <v>11</v>
      </c>
      <c r="U38" s="76" t="s">
        <v>11</v>
      </c>
      <c r="V38" s="81" t="s">
        <v>43</v>
      </c>
    </row>
    <row r="39" spans="1:22" s="23" customFormat="1" ht="177.75" customHeight="1" x14ac:dyDescent="0.3">
      <c r="A39" s="30"/>
      <c r="B39" s="119" t="s">
        <v>75</v>
      </c>
      <c r="C39" s="127" t="s">
        <v>146</v>
      </c>
      <c r="D39" s="8" t="s">
        <v>20</v>
      </c>
      <c r="E39" s="117" t="s">
        <v>147</v>
      </c>
      <c r="F39" s="117"/>
      <c r="G39" s="117"/>
      <c r="H39" s="117"/>
      <c r="I39" s="117"/>
      <c r="J39" s="80" t="s">
        <v>26</v>
      </c>
      <c r="K39" s="83" t="s">
        <v>17</v>
      </c>
      <c r="L39" s="84" t="s">
        <v>7</v>
      </c>
      <c r="M39" s="77">
        <v>1117</v>
      </c>
      <c r="N39" s="77">
        <v>1117</v>
      </c>
      <c r="O39" s="77" t="s">
        <v>7</v>
      </c>
      <c r="P39" s="76" t="s">
        <v>7</v>
      </c>
      <c r="Q39" s="77"/>
      <c r="R39" s="77">
        <v>1057</v>
      </c>
      <c r="S39" s="78">
        <f>R39/N39</f>
        <v>0.946284691136974</v>
      </c>
      <c r="T39" s="79">
        <v>0.1</v>
      </c>
      <c r="U39" s="76" t="s">
        <v>11</v>
      </c>
      <c r="V39" s="80"/>
    </row>
    <row r="40" spans="1:22" s="23" customFormat="1" ht="34.5" customHeight="1" x14ac:dyDescent="0.3">
      <c r="A40" s="30"/>
      <c r="B40" s="119"/>
      <c r="C40" s="127"/>
      <c r="D40" s="67" t="s">
        <v>8</v>
      </c>
      <c r="E40" s="82" t="s">
        <v>143</v>
      </c>
      <c r="F40" s="82" t="s">
        <v>102</v>
      </c>
      <c r="G40" s="82" t="s">
        <v>144</v>
      </c>
      <c r="H40" s="82" t="s">
        <v>149</v>
      </c>
      <c r="I40" s="82" t="s">
        <v>105</v>
      </c>
      <c r="J40" s="86" t="s">
        <v>25</v>
      </c>
      <c r="K40" s="83" t="s">
        <v>6</v>
      </c>
      <c r="L40" s="85" t="s">
        <v>150</v>
      </c>
      <c r="M40" s="77">
        <v>38968.300000000003</v>
      </c>
      <c r="N40" s="77">
        <v>43695.4</v>
      </c>
      <c r="O40" s="77">
        <v>43695.4</v>
      </c>
      <c r="P40" s="78">
        <f>O40/N40</f>
        <v>1</v>
      </c>
      <c r="Q40" s="77"/>
      <c r="R40" s="77">
        <v>40693.9</v>
      </c>
      <c r="S40" s="78">
        <f>R40/O40</f>
        <v>0.93130855879566266</v>
      </c>
      <c r="T40" s="79" t="s">
        <v>11</v>
      </c>
      <c r="U40" s="76" t="s">
        <v>11</v>
      </c>
      <c r="V40" s="87" t="s">
        <v>50</v>
      </c>
    </row>
    <row r="41" spans="1:22" s="23" customFormat="1" ht="120.75" customHeight="1" x14ac:dyDescent="0.3">
      <c r="A41" s="30"/>
      <c r="B41" s="119" t="s">
        <v>76</v>
      </c>
      <c r="C41" s="127" t="s">
        <v>139</v>
      </c>
      <c r="D41" s="8" t="s">
        <v>20</v>
      </c>
      <c r="E41" s="117" t="s">
        <v>140</v>
      </c>
      <c r="F41" s="117"/>
      <c r="G41" s="117"/>
      <c r="H41" s="117"/>
      <c r="I41" s="117"/>
      <c r="J41" s="80" t="s">
        <v>26</v>
      </c>
      <c r="K41" s="83" t="s">
        <v>17</v>
      </c>
      <c r="L41" s="84" t="s">
        <v>7</v>
      </c>
      <c r="M41" s="77">
        <v>318</v>
      </c>
      <c r="N41" s="77">
        <v>318</v>
      </c>
      <c r="O41" s="77" t="s">
        <v>7</v>
      </c>
      <c r="P41" s="76" t="s">
        <v>7</v>
      </c>
      <c r="Q41" s="77"/>
      <c r="R41" s="77">
        <v>325</v>
      </c>
      <c r="S41" s="78">
        <f>R41/N41</f>
        <v>1.0220125786163523</v>
      </c>
      <c r="T41" s="79">
        <v>0.1</v>
      </c>
      <c r="U41" s="76" t="s">
        <v>11</v>
      </c>
      <c r="V41" s="80"/>
    </row>
    <row r="42" spans="1:22" s="23" customFormat="1" ht="41.25" customHeight="1" x14ac:dyDescent="0.3">
      <c r="A42" s="30"/>
      <c r="B42" s="119"/>
      <c r="C42" s="127"/>
      <c r="D42" s="31" t="s">
        <v>8</v>
      </c>
      <c r="E42" s="82" t="s">
        <v>143</v>
      </c>
      <c r="F42" s="82" t="s">
        <v>102</v>
      </c>
      <c r="G42" s="82" t="s">
        <v>144</v>
      </c>
      <c r="H42" s="82" t="s">
        <v>149</v>
      </c>
      <c r="I42" s="82" t="s">
        <v>148</v>
      </c>
      <c r="J42" s="86" t="s">
        <v>25</v>
      </c>
      <c r="K42" s="83" t="s">
        <v>6</v>
      </c>
      <c r="L42" s="85" t="s">
        <v>150</v>
      </c>
      <c r="M42" s="77">
        <v>10092.299999999999</v>
      </c>
      <c r="N42" s="77">
        <v>11345.2</v>
      </c>
      <c r="O42" s="77">
        <v>11345.2</v>
      </c>
      <c r="P42" s="78">
        <f>O42/N42</f>
        <v>1</v>
      </c>
      <c r="Q42" s="77"/>
      <c r="R42" s="77">
        <v>11893.1</v>
      </c>
      <c r="S42" s="78">
        <f>R42/O42</f>
        <v>1.0482935514578853</v>
      </c>
      <c r="T42" s="79" t="s">
        <v>11</v>
      </c>
      <c r="U42" s="76" t="s">
        <v>11</v>
      </c>
      <c r="V42" s="81" t="s">
        <v>43</v>
      </c>
    </row>
    <row r="43" spans="1:22" s="23" customFormat="1" ht="119.25" customHeight="1" x14ac:dyDescent="0.3">
      <c r="A43" s="30"/>
      <c r="B43" s="102" t="s">
        <v>77</v>
      </c>
      <c r="C43" s="127" t="s">
        <v>141</v>
      </c>
      <c r="D43" s="8" t="s">
        <v>20</v>
      </c>
      <c r="E43" s="117" t="s">
        <v>142</v>
      </c>
      <c r="F43" s="117"/>
      <c r="G43" s="117"/>
      <c r="H43" s="117"/>
      <c r="I43" s="117"/>
      <c r="J43" s="80" t="s">
        <v>26</v>
      </c>
      <c r="K43" s="83" t="s">
        <v>17</v>
      </c>
      <c r="L43" s="84" t="s">
        <v>7</v>
      </c>
      <c r="M43" s="77">
        <v>362</v>
      </c>
      <c r="N43" s="77">
        <v>362</v>
      </c>
      <c r="O43" s="77" t="s">
        <v>7</v>
      </c>
      <c r="P43" s="76" t="s">
        <v>7</v>
      </c>
      <c r="Q43" s="77"/>
      <c r="R43" s="77">
        <v>338</v>
      </c>
      <c r="S43" s="78">
        <f>R43/N43</f>
        <v>0.93370165745856348</v>
      </c>
      <c r="T43" s="79">
        <v>0.1</v>
      </c>
      <c r="U43" s="76" t="s">
        <v>11</v>
      </c>
      <c r="V43" s="80"/>
    </row>
    <row r="44" spans="1:22" s="23" customFormat="1" ht="36" customHeight="1" x14ac:dyDescent="0.3">
      <c r="A44" s="30"/>
      <c r="B44" s="103"/>
      <c r="C44" s="127"/>
      <c r="D44" s="31" t="s">
        <v>8</v>
      </c>
      <c r="E44" s="82" t="s">
        <v>143</v>
      </c>
      <c r="F44" s="82" t="s">
        <v>102</v>
      </c>
      <c r="G44" s="82" t="s">
        <v>144</v>
      </c>
      <c r="H44" s="82" t="s">
        <v>149</v>
      </c>
      <c r="I44" s="82" t="s">
        <v>148</v>
      </c>
      <c r="J44" s="86" t="s">
        <v>25</v>
      </c>
      <c r="K44" s="83" t="s">
        <v>6</v>
      </c>
      <c r="L44" s="85" t="s">
        <v>150</v>
      </c>
      <c r="M44" s="77">
        <v>11488.7</v>
      </c>
      <c r="N44" s="77">
        <v>12915</v>
      </c>
      <c r="O44" s="77">
        <v>12915</v>
      </c>
      <c r="P44" s="78">
        <f>O44/N44</f>
        <v>1</v>
      </c>
      <c r="Q44" s="77"/>
      <c r="R44" s="77">
        <v>12368.8</v>
      </c>
      <c r="S44" s="78">
        <f>R44/O44</f>
        <v>0.95770809136662793</v>
      </c>
      <c r="T44" s="79" t="s">
        <v>11</v>
      </c>
      <c r="U44" s="76" t="s">
        <v>11</v>
      </c>
      <c r="V44" s="87" t="s">
        <v>50</v>
      </c>
    </row>
    <row r="45" spans="1:22" s="23" customFormat="1" ht="181.5" customHeight="1" x14ac:dyDescent="0.3">
      <c r="A45" s="30"/>
      <c r="B45" s="102" t="s">
        <v>78</v>
      </c>
      <c r="C45" s="127" t="s">
        <v>146</v>
      </c>
      <c r="D45" s="8" t="s">
        <v>20</v>
      </c>
      <c r="E45" s="117" t="s">
        <v>147</v>
      </c>
      <c r="F45" s="117"/>
      <c r="G45" s="117"/>
      <c r="H45" s="117"/>
      <c r="I45" s="117"/>
      <c r="J45" s="80" t="s">
        <v>26</v>
      </c>
      <c r="K45" s="83" t="s">
        <v>17</v>
      </c>
      <c r="L45" s="84" t="s">
        <v>7</v>
      </c>
      <c r="M45" s="77">
        <v>78</v>
      </c>
      <c r="N45" s="77">
        <v>78</v>
      </c>
      <c r="O45" s="77" t="s">
        <v>7</v>
      </c>
      <c r="P45" s="76" t="s">
        <v>7</v>
      </c>
      <c r="Q45" s="77"/>
      <c r="R45" s="77">
        <v>76</v>
      </c>
      <c r="S45" s="78">
        <f>R45/N45</f>
        <v>0.97435897435897434</v>
      </c>
      <c r="T45" s="79">
        <v>0.1</v>
      </c>
      <c r="U45" s="76" t="s">
        <v>11</v>
      </c>
      <c r="V45" s="80"/>
    </row>
    <row r="46" spans="1:22" s="23" customFormat="1" ht="32.1" customHeight="1" x14ac:dyDescent="0.3">
      <c r="A46" s="30"/>
      <c r="B46" s="103"/>
      <c r="C46" s="127"/>
      <c r="D46" s="31" t="s">
        <v>8</v>
      </c>
      <c r="E46" s="82" t="s">
        <v>143</v>
      </c>
      <c r="F46" s="82" t="s">
        <v>102</v>
      </c>
      <c r="G46" s="82" t="s">
        <v>144</v>
      </c>
      <c r="H46" s="82" t="s">
        <v>149</v>
      </c>
      <c r="I46" s="82" t="s">
        <v>148</v>
      </c>
      <c r="J46" s="86" t="s">
        <v>25</v>
      </c>
      <c r="K46" s="83" t="s">
        <v>6</v>
      </c>
      <c r="L46" s="85" t="s">
        <v>150</v>
      </c>
      <c r="M46" s="77">
        <v>2475.5</v>
      </c>
      <c r="N46" s="77">
        <v>2782.8</v>
      </c>
      <c r="O46" s="77">
        <v>2782.8</v>
      </c>
      <c r="P46" s="78">
        <f>O46/N46</f>
        <v>1</v>
      </c>
      <c r="Q46" s="77"/>
      <c r="R46" s="77">
        <v>2781.1</v>
      </c>
      <c r="S46" s="78">
        <f>R46/O46</f>
        <v>0.99938910449906559</v>
      </c>
      <c r="T46" s="79" t="s">
        <v>11</v>
      </c>
      <c r="U46" s="76" t="s">
        <v>11</v>
      </c>
      <c r="V46" s="87"/>
    </row>
    <row r="47" spans="1:22" s="23" customFormat="1" ht="123" customHeight="1" x14ac:dyDescent="0.3">
      <c r="A47" s="30"/>
      <c r="B47" s="102" t="s">
        <v>79</v>
      </c>
      <c r="C47" s="127" t="s">
        <v>151</v>
      </c>
      <c r="D47" s="8" t="s">
        <v>20</v>
      </c>
      <c r="E47" s="117" t="s">
        <v>152</v>
      </c>
      <c r="F47" s="117"/>
      <c r="G47" s="117"/>
      <c r="H47" s="117"/>
      <c r="I47" s="117"/>
      <c r="J47" s="89" t="s">
        <v>26</v>
      </c>
      <c r="K47" s="90" t="s">
        <v>17</v>
      </c>
      <c r="L47" s="90" t="s">
        <v>7</v>
      </c>
      <c r="M47" s="91">
        <v>2206</v>
      </c>
      <c r="N47" s="91">
        <v>2206</v>
      </c>
      <c r="O47" s="92" t="s">
        <v>7</v>
      </c>
      <c r="P47" s="92" t="s">
        <v>7</v>
      </c>
      <c r="Q47" s="91"/>
      <c r="R47" s="91">
        <v>2158</v>
      </c>
      <c r="S47" s="93">
        <f>R47/N47</f>
        <v>0.9782411604714415</v>
      </c>
      <c r="T47" s="94">
        <v>0.1</v>
      </c>
      <c r="U47" s="92" t="s">
        <v>11</v>
      </c>
      <c r="V47" s="95"/>
    </row>
    <row r="48" spans="1:22" s="23" customFormat="1" ht="42.75" customHeight="1" x14ac:dyDescent="0.3">
      <c r="A48" s="30"/>
      <c r="B48" s="103"/>
      <c r="C48" s="127"/>
      <c r="D48" s="31" t="s">
        <v>8</v>
      </c>
      <c r="E48" s="88" t="s">
        <v>143</v>
      </c>
      <c r="F48" s="88" t="s">
        <v>102</v>
      </c>
      <c r="G48" s="88" t="s">
        <v>110</v>
      </c>
      <c r="H48" s="88" t="s">
        <v>153</v>
      </c>
      <c r="I48" s="88" t="s">
        <v>105</v>
      </c>
      <c r="J48" s="89" t="s">
        <v>25</v>
      </c>
      <c r="K48" s="90" t="s">
        <v>6</v>
      </c>
      <c r="L48" s="90" t="s">
        <v>154</v>
      </c>
      <c r="M48" s="96">
        <v>212148.7</v>
      </c>
      <c r="N48" s="96">
        <v>242338.9</v>
      </c>
      <c r="O48" s="96">
        <v>242338.9</v>
      </c>
      <c r="P48" s="93">
        <f>O48/N48</f>
        <v>1</v>
      </c>
      <c r="Q48" s="92"/>
      <c r="R48" s="96">
        <v>242401.8</v>
      </c>
      <c r="S48" s="93">
        <f>R48/O48</f>
        <v>1.0002595538726964</v>
      </c>
      <c r="T48" s="92" t="s">
        <v>11</v>
      </c>
      <c r="U48" s="92" t="s">
        <v>11</v>
      </c>
      <c r="V48" s="95"/>
    </row>
    <row r="49" spans="1:22" s="23" customFormat="1" ht="121.5" customHeight="1" x14ac:dyDescent="0.3">
      <c r="A49" s="30"/>
      <c r="B49" s="102" t="s">
        <v>80</v>
      </c>
      <c r="C49" s="104" t="s">
        <v>151</v>
      </c>
      <c r="D49" s="8" t="s">
        <v>20</v>
      </c>
      <c r="E49" s="117" t="s">
        <v>152</v>
      </c>
      <c r="F49" s="117"/>
      <c r="G49" s="117"/>
      <c r="H49" s="117"/>
      <c r="I49" s="117"/>
      <c r="J49" s="89" t="s">
        <v>26</v>
      </c>
      <c r="K49" s="90" t="s">
        <v>17</v>
      </c>
      <c r="L49" s="90" t="s">
        <v>7</v>
      </c>
      <c r="M49" s="91">
        <v>2602</v>
      </c>
      <c r="N49" s="91">
        <v>2602</v>
      </c>
      <c r="O49" s="92" t="s">
        <v>7</v>
      </c>
      <c r="P49" s="92" t="s">
        <v>7</v>
      </c>
      <c r="Q49" s="91"/>
      <c r="R49" s="91">
        <v>2487</v>
      </c>
      <c r="S49" s="93">
        <f>R49/N49</f>
        <v>0.95580322828593389</v>
      </c>
      <c r="T49" s="94">
        <v>0.1</v>
      </c>
      <c r="U49" s="91" t="s">
        <v>11</v>
      </c>
      <c r="V49" s="95"/>
    </row>
    <row r="50" spans="1:22" s="23" customFormat="1" ht="32.1" customHeight="1" x14ac:dyDescent="0.3">
      <c r="A50" s="30"/>
      <c r="B50" s="109"/>
      <c r="C50" s="104"/>
      <c r="D50" s="67" t="s">
        <v>8</v>
      </c>
      <c r="E50" s="88" t="s">
        <v>143</v>
      </c>
      <c r="F50" s="88" t="s">
        <v>102</v>
      </c>
      <c r="G50" s="88" t="s">
        <v>110</v>
      </c>
      <c r="H50" s="88" t="s">
        <v>153</v>
      </c>
      <c r="I50" s="88" t="s">
        <v>148</v>
      </c>
      <c r="J50" s="89" t="s">
        <v>25</v>
      </c>
      <c r="K50" s="90" t="s">
        <v>6</v>
      </c>
      <c r="L50" s="90" t="s">
        <v>154</v>
      </c>
      <c r="M50" s="96">
        <v>167108.9</v>
      </c>
      <c r="N50" s="96">
        <v>195854.9</v>
      </c>
      <c r="O50" s="96">
        <v>195854.9</v>
      </c>
      <c r="P50" s="93">
        <f>O50/N50</f>
        <v>1</v>
      </c>
      <c r="Q50" s="87"/>
      <c r="R50" s="92">
        <v>195892.6</v>
      </c>
      <c r="S50" s="93">
        <f>R50/O50</f>
        <v>1.0001924894398864</v>
      </c>
      <c r="T50" s="94" t="s">
        <v>11</v>
      </c>
      <c r="U50" s="91" t="s">
        <v>11</v>
      </c>
      <c r="V50" s="87"/>
    </row>
    <row r="51" spans="1:22" s="23" customFormat="1" ht="141" customHeight="1" x14ac:dyDescent="0.3">
      <c r="A51" s="30"/>
      <c r="B51" s="102" t="s">
        <v>81</v>
      </c>
      <c r="C51" s="104" t="s">
        <v>155</v>
      </c>
      <c r="D51" s="8" t="s">
        <v>20</v>
      </c>
      <c r="E51" s="117" t="s">
        <v>156</v>
      </c>
      <c r="F51" s="117"/>
      <c r="G51" s="117"/>
      <c r="H51" s="117"/>
      <c r="I51" s="117"/>
      <c r="J51" s="89" t="s">
        <v>26</v>
      </c>
      <c r="K51" s="90" t="s">
        <v>17</v>
      </c>
      <c r="L51" s="90" t="s">
        <v>7</v>
      </c>
      <c r="M51" s="96">
        <v>2206</v>
      </c>
      <c r="N51" s="96">
        <v>2206</v>
      </c>
      <c r="O51" s="96" t="s">
        <v>7</v>
      </c>
      <c r="P51" s="93" t="s">
        <v>7</v>
      </c>
      <c r="Q51" s="87"/>
      <c r="R51" s="92">
        <v>2158</v>
      </c>
      <c r="S51" s="93">
        <f>R51/N51</f>
        <v>0.9782411604714415</v>
      </c>
      <c r="T51" s="94">
        <v>0.1</v>
      </c>
      <c r="U51" s="91" t="s">
        <v>11</v>
      </c>
      <c r="V51" s="87"/>
    </row>
    <row r="52" spans="1:22" s="23" customFormat="1" ht="24.75" customHeight="1" x14ac:dyDescent="0.3">
      <c r="A52" s="30"/>
      <c r="B52" s="103"/>
      <c r="C52" s="104"/>
      <c r="D52" s="31" t="s">
        <v>8</v>
      </c>
      <c r="E52" s="88" t="s">
        <v>143</v>
      </c>
      <c r="F52" s="88" t="s">
        <v>102</v>
      </c>
      <c r="G52" s="88" t="s">
        <v>110</v>
      </c>
      <c r="H52" s="88" t="s">
        <v>157</v>
      </c>
      <c r="I52" s="88" t="s">
        <v>105</v>
      </c>
      <c r="J52" s="89" t="s">
        <v>25</v>
      </c>
      <c r="K52" s="90" t="s">
        <v>6</v>
      </c>
      <c r="L52" s="90" t="s">
        <v>71</v>
      </c>
      <c r="M52" s="96">
        <v>105547.6</v>
      </c>
      <c r="N52" s="96">
        <v>120864.8</v>
      </c>
      <c r="O52" s="96">
        <v>120864.8</v>
      </c>
      <c r="P52" s="93">
        <v>1</v>
      </c>
      <c r="Q52" s="87"/>
      <c r="R52" s="92">
        <v>119733.7</v>
      </c>
      <c r="S52" s="93">
        <f>R52/O52</f>
        <v>0.99064160946776891</v>
      </c>
      <c r="T52" s="94" t="s">
        <v>11</v>
      </c>
      <c r="U52" s="91" t="s">
        <v>11</v>
      </c>
      <c r="V52" s="87" t="s">
        <v>50</v>
      </c>
    </row>
    <row r="53" spans="1:22" s="23" customFormat="1" ht="141" customHeight="1" x14ac:dyDescent="0.3">
      <c r="A53" s="30"/>
      <c r="B53" s="102" t="s">
        <v>82</v>
      </c>
      <c r="C53" s="104" t="s">
        <v>155</v>
      </c>
      <c r="D53" s="8" t="s">
        <v>20</v>
      </c>
      <c r="E53" s="117" t="s">
        <v>156</v>
      </c>
      <c r="F53" s="117"/>
      <c r="G53" s="117"/>
      <c r="H53" s="117"/>
      <c r="I53" s="117"/>
      <c r="J53" s="89" t="s">
        <v>26</v>
      </c>
      <c r="K53" s="90" t="s">
        <v>17</v>
      </c>
      <c r="L53" s="90" t="s">
        <v>7</v>
      </c>
      <c r="M53" s="91">
        <v>2602</v>
      </c>
      <c r="N53" s="91">
        <v>2602</v>
      </c>
      <c r="O53" s="92" t="s">
        <v>7</v>
      </c>
      <c r="P53" s="91" t="s">
        <v>7</v>
      </c>
      <c r="Q53" s="91"/>
      <c r="R53" s="91">
        <v>2487</v>
      </c>
      <c r="S53" s="93">
        <f>R53/N53</f>
        <v>0.95580322828593389</v>
      </c>
      <c r="T53" s="94">
        <v>0.1</v>
      </c>
      <c r="U53" s="91" t="s">
        <v>11</v>
      </c>
      <c r="V53" s="95"/>
    </row>
    <row r="54" spans="1:22" s="23" customFormat="1" ht="32.1" customHeight="1" x14ac:dyDescent="0.3">
      <c r="A54" s="30"/>
      <c r="B54" s="103"/>
      <c r="C54" s="104"/>
      <c r="D54" s="31" t="s">
        <v>8</v>
      </c>
      <c r="E54" s="88" t="s">
        <v>143</v>
      </c>
      <c r="F54" s="88" t="s">
        <v>102</v>
      </c>
      <c r="G54" s="88" t="s">
        <v>110</v>
      </c>
      <c r="H54" s="88" t="s">
        <v>157</v>
      </c>
      <c r="I54" s="88" t="s">
        <v>148</v>
      </c>
      <c r="J54" s="89" t="s">
        <v>25</v>
      </c>
      <c r="K54" s="90" t="s">
        <v>6</v>
      </c>
      <c r="L54" s="90" t="s">
        <v>71</v>
      </c>
      <c r="M54" s="96">
        <v>80496.600000000006</v>
      </c>
      <c r="N54" s="96">
        <v>87987</v>
      </c>
      <c r="O54" s="96">
        <v>87987</v>
      </c>
      <c r="P54" s="93">
        <f>O54/N54</f>
        <v>1</v>
      </c>
      <c r="Q54" s="90"/>
      <c r="R54" s="92">
        <v>87859.4</v>
      </c>
      <c r="S54" s="93">
        <f>R54/O54</f>
        <v>0.99854978576380593</v>
      </c>
      <c r="T54" s="94" t="s">
        <v>11</v>
      </c>
      <c r="U54" s="91" t="s">
        <v>11</v>
      </c>
      <c r="V54" s="95"/>
    </row>
    <row r="55" spans="1:22" s="23" customFormat="1" ht="105" customHeight="1" x14ac:dyDescent="0.3">
      <c r="A55" s="30"/>
      <c r="B55" s="102" t="s">
        <v>83</v>
      </c>
      <c r="C55" s="104" t="s">
        <v>158</v>
      </c>
      <c r="D55" s="8" t="s">
        <v>20</v>
      </c>
      <c r="E55" s="117" t="s">
        <v>159</v>
      </c>
      <c r="F55" s="117"/>
      <c r="G55" s="117"/>
      <c r="H55" s="117"/>
      <c r="I55" s="117"/>
      <c r="J55" s="98" t="s">
        <v>161</v>
      </c>
      <c r="K55" s="99" t="s">
        <v>162</v>
      </c>
      <c r="L55" s="90" t="s">
        <v>7</v>
      </c>
      <c r="M55" s="100">
        <v>1410</v>
      </c>
      <c r="N55" s="100">
        <v>1410</v>
      </c>
      <c r="O55" s="92" t="s">
        <v>7</v>
      </c>
      <c r="P55" s="91" t="s">
        <v>7</v>
      </c>
      <c r="Q55" s="91"/>
      <c r="R55" s="91">
        <v>1410</v>
      </c>
      <c r="S55" s="93">
        <f>R55/N55</f>
        <v>1</v>
      </c>
      <c r="T55" s="94">
        <v>0.1</v>
      </c>
      <c r="U55" s="91" t="s">
        <v>11</v>
      </c>
      <c r="V55" s="95"/>
    </row>
    <row r="56" spans="1:22" s="23" customFormat="1" ht="32.1" customHeight="1" x14ac:dyDescent="0.3">
      <c r="A56" s="30"/>
      <c r="B56" s="103"/>
      <c r="C56" s="104"/>
      <c r="D56" s="31" t="s">
        <v>8</v>
      </c>
      <c r="E56" s="97" t="s">
        <v>143</v>
      </c>
      <c r="F56" s="97" t="s">
        <v>102</v>
      </c>
      <c r="G56" s="97" t="s">
        <v>103</v>
      </c>
      <c r="H56" s="97" t="s">
        <v>160</v>
      </c>
      <c r="I56" s="97" t="s">
        <v>105</v>
      </c>
      <c r="J56" s="89" t="s">
        <v>25</v>
      </c>
      <c r="K56" s="90" t="s">
        <v>6</v>
      </c>
      <c r="L56" s="99" t="s">
        <v>71</v>
      </c>
      <c r="M56" s="96">
        <v>33443</v>
      </c>
      <c r="N56" s="96">
        <v>23729.9</v>
      </c>
      <c r="O56" s="96">
        <v>23729.9</v>
      </c>
      <c r="P56" s="93">
        <f>O56/N56</f>
        <v>1</v>
      </c>
      <c r="Q56" s="90"/>
      <c r="R56" s="92">
        <v>22593</v>
      </c>
      <c r="S56" s="93">
        <f>R56/O56</f>
        <v>0.95208997930880446</v>
      </c>
      <c r="T56" s="91" t="s">
        <v>11</v>
      </c>
      <c r="U56" s="91" t="s">
        <v>11</v>
      </c>
      <c r="V56" s="95" t="s">
        <v>163</v>
      </c>
    </row>
    <row r="57" spans="1:22" s="23" customFormat="1" ht="94.5" customHeight="1" x14ac:dyDescent="0.3">
      <c r="A57" s="30"/>
      <c r="B57" s="102" t="s">
        <v>84</v>
      </c>
      <c r="C57" s="104" t="s">
        <v>158</v>
      </c>
      <c r="D57" s="8" t="s">
        <v>20</v>
      </c>
      <c r="E57" s="117" t="s">
        <v>164</v>
      </c>
      <c r="F57" s="117"/>
      <c r="G57" s="117"/>
      <c r="H57" s="117"/>
      <c r="I57" s="117"/>
      <c r="J57" s="98" t="s">
        <v>161</v>
      </c>
      <c r="K57" s="99" t="s">
        <v>162</v>
      </c>
      <c r="L57" s="90" t="s">
        <v>7</v>
      </c>
      <c r="M57" s="100">
        <v>963</v>
      </c>
      <c r="N57" s="100">
        <v>963</v>
      </c>
      <c r="O57" s="92" t="s">
        <v>7</v>
      </c>
      <c r="P57" s="91" t="s">
        <v>7</v>
      </c>
      <c r="Q57" s="91"/>
      <c r="R57" s="91">
        <v>963</v>
      </c>
      <c r="S57" s="93">
        <f>R57/N57</f>
        <v>1</v>
      </c>
      <c r="T57" s="94">
        <v>0.1</v>
      </c>
      <c r="U57" s="91" t="s">
        <v>11</v>
      </c>
      <c r="V57" s="95"/>
    </row>
    <row r="58" spans="1:22" s="23" customFormat="1" ht="32.1" customHeight="1" x14ac:dyDescent="0.3">
      <c r="A58" s="30"/>
      <c r="B58" s="103"/>
      <c r="C58" s="104"/>
      <c r="D58" s="31" t="s">
        <v>8</v>
      </c>
      <c r="E58" s="97" t="s">
        <v>143</v>
      </c>
      <c r="F58" s="97" t="s">
        <v>102</v>
      </c>
      <c r="G58" s="97" t="s">
        <v>103</v>
      </c>
      <c r="H58" s="97" t="s">
        <v>160</v>
      </c>
      <c r="I58" s="97" t="s">
        <v>148</v>
      </c>
      <c r="J58" s="89" t="s">
        <v>25</v>
      </c>
      <c r="K58" s="90" t="s">
        <v>6</v>
      </c>
      <c r="L58" s="99" t="s">
        <v>71</v>
      </c>
      <c r="M58" s="96">
        <v>22382.5</v>
      </c>
      <c r="N58" s="96">
        <v>14604</v>
      </c>
      <c r="O58" s="96">
        <v>14604</v>
      </c>
      <c r="P58" s="93">
        <f>O58/N58</f>
        <v>1</v>
      </c>
      <c r="Q58" s="90"/>
      <c r="R58" s="92">
        <v>14734.6</v>
      </c>
      <c r="S58" s="93">
        <f>R58/O58</f>
        <v>1.008942755409477</v>
      </c>
      <c r="T58" s="91" t="s">
        <v>11</v>
      </c>
      <c r="U58" s="91" t="s">
        <v>11</v>
      </c>
      <c r="V58" s="95" t="s">
        <v>43</v>
      </c>
    </row>
    <row r="59" spans="1:22" s="23" customFormat="1" ht="106.5" customHeight="1" x14ac:dyDescent="0.3">
      <c r="A59" s="30"/>
      <c r="B59" s="102" t="s">
        <v>85</v>
      </c>
      <c r="C59" s="104" t="s">
        <v>158</v>
      </c>
      <c r="D59" s="8" t="s">
        <v>20</v>
      </c>
      <c r="E59" s="117" t="s">
        <v>164</v>
      </c>
      <c r="F59" s="117"/>
      <c r="G59" s="117"/>
      <c r="H59" s="117"/>
      <c r="I59" s="117"/>
      <c r="J59" s="98" t="s">
        <v>161</v>
      </c>
      <c r="K59" s="99" t="s">
        <v>162</v>
      </c>
      <c r="L59" s="90" t="s">
        <v>7</v>
      </c>
      <c r="M59" s="101">
        <v>1997</v>
      </c>
      <c r="N59" s="101">
        <v>1997</v>
      </c>
      <c r="O59" s="92" t="s">
        <v>7</v>
      </c>
      <c r="P59" s="91" t="s">
        <v>7</v>
      </c>
      <c r="Q59" s="91"/>
      <c r="R59" s="91">
        <v>1997</v>
      </c>
      <c r="S59" s="93">
        <f>R59/N59</f>
        <v>1</v>
      </c>
      <c r="T59" s="94">
        <v>0.1</v>
      </c>
      <c r="U59" s="91" t="s">
        <v>11</v>
      </c>
      <c r="V59" s="95"/>
    </row>
    <row r="60" spans="1:22" s="23" customFormat="1" ht="32.1" customHeight="1" x14ac:dyDescent="0.3">
      <c r="A60" s="30"/>
      <c r="B60" s="103"/>
      <c r="C60" s="104"/>
      <c r="D60" s="31" t="s">
        <v>8</v>
      </c>
      <c r="E60" s="97" t="s">
        <v>143</v>
      </c>
      <c r="F60" s="97" t="s">
        <v>102</v>
      </c>
      <c r="G60" s="97" t="s">
        <v>103</v>
      </c>
      <c r="H60" s="97" t="s">
        <v>165</v>
      </c>
      <c r="I60" s="97" t="s">
        <v>105</v>
      </c>
      <c r="J60" s="89" t="s">
        <v>25</v>
      </c>
      <c r="K60" s="90" t="s">
        <v>6</v>
      </c>
      <c r="L60" s="99" t="s">
        <v>71</v>
      </c>
      <c r="M60" s="96">
        <v>0</v>
      </c>
      <c r="N60" s="96">
        <v>11229.5</v>
      </c>
      <c r="O60" s="96">
        <v>11229.5</v>
      </c>
      <c r="P60" s="93">
        <f>O60/N60</f>
        <v>1</v>
      </c>
      <c r="Q60" s="90"/>
      <c r="R60" s="92">
        <v>11229.5</v>
      </c>
      <c r="S60" s="93">
        <f>R60/O60</f>
        <v>1</v>
      </c>
      <c r="T60" s="91" t="s">
        <v>11</v>
      </c>
      <c r="U60" s="91" t="s">
        <v>11</v>
      </c>
      <c r="V60" s="95"/>
    </row>
    <row r="61" spans="1:22" s="23" customFormat="1" ht="105" customHeight="1" x14ac:dyDescent="0.3">
      <c r="A61" s="30"/>
      <c r="B61" s="102" t="s">
        <v>86</v>
      </c>
      <c r="C61" s="104" t="s">
        <v>158</v>
      </c>
      <c r="D61" s="8" t="s">
        <v>20</v>
      </c>
      <c r="E61" s="117" t="s">
        <v>166</v>
      </c>
      <c r="F61" s="117"/>
      <c r="G61" s="117"/>
      <c r="H61" s="117"/>
      <c r="I61" s="117"/>
      <c r="J61" s="98" t="s">
        <v>161</v>
      </c>
      <c r="K61" s="99" t="s">
        <v>162</v>
      </c>
      <c r="L61" s="90" t="s">
        <v>7</v>
      </c>
      <c r="M61" s="101">
        <v>1602</v>
      </c>
      <c r="N61" s="101">
        <v>1602</v>
      </c>
      <c r="O61" s="92" t="s">
        <v>7</v>
      </c>
      <c r="P61" s="91" t="s">
        <v>7</v>
      </c>
      <c r="Q61" s="91"/>
      <c r="R61" s="91">
        <v>1602</v>
      </c>
      <c r="S61" s="93">
        <f>R61/N61</f>
        <v>1</v>
      </c>
      <c r="T61" s="94">
        <v>0.1</v>
      </c>
      <c r="U61" s="91" t="s">
        <v>11</v>
      </c>
      <c r="V61" s="95"/>
    </row>
    <row r="62" spans="1:22" s="23" customFormat="1" ht="32.1" customHeight="1" x14ac:dyDescent="0.3">
      <c r="A62" s="30"/>
      <c r="B62" s="103"/>
      <c r="C62" s="104"/>
      <c r="D62" s="31" t="s">
        <v>8</v>
      </c>
      <c r="E62" s="97" t="s">
        <v>143</v>
      </c>
      <c r="F62" s="97" t="s">
        <v>102</v>
      </c>
      <c r="G62" s="97" t="s">
        <v>103</v>
      </c>
      <c r="H62" s="97" t="s">
        <v>165</v>
      </c>
      <c r="I62" s="97" t="s">
        <v>148</v>
      </c>
      <c r="J62" s="89" t="s">
        <v>25</v>
      </c>
      <c r="K62" s="90" t="s">
        <v>6</v>
      </c>
      <c r="L62" s="99" t="s">
        <v>71</v>
      </c>
      <c r="M62" s="96">
        <v>0</v>
      </c>
      <c r="N62" s="96">
        <v>8850</v>
      </c>
      <c r="O62" s="96">
        <v>8850</v>
      </c>
      <c r="P62" s="93">
        <f>O62/N62</f>
        <v>1</v>
      </c>
      <c r="Q62" s="90"/>
      <c r="R62" s="92">
        <v>8850</v>
      </c>
      <c r="S62" s="93">
        <f>R62/O62</f>
        <v>1</v>
      </c>
      <c r="T62" s="91" t="s">
        <v>11</v>
      </c>
      <c r="U62" s="91" t="s">
        <v>11</v>
      </c>
      <c r="V62" s="95"/>
    </row>
    <row r="63" spans="1:22" s="34" customFormat="1" ht="30" customHeight="1" x14ac:dyDescent="0.25">
      <c r="B63" s="129"/>
      <c r="C63" s="138" t="s">
        <v>72</v>
      </c>
      <c r="D63" s="138"/>
      <c r="E63" s="138"/>
      <c r="F63" s="138"/>
      <c r="G63" s="138"/>
      <c r="H63" s="138"/>
      <c r="I63" s="138"/>
      <c r="J63" s="26" t="s">
        <v>9</v>
      </c>
      <c r="K63" s="27" t="s">
        <v>6</v>
      </c>
      <c r="L63" s="137"/>
      <c r="M63" s="28">
        <f>SUM(M24,M26,M28,M30,M32,M34,M36,M38,M40,M42,M44,M46,M48,M50,M52,M54,M56,M58,M60,M62)</f>
        <v>1213445.4000000001</v>
      </c>
      <c r="N63" s="64">
        <f t="shared" ref="N63:O63" si="4">SUM(N24,N26,N28,N30,N32,N34,N36,N38,N40,N42,N44,N46,N48,N50,N52,N54,N56,N58,N60,N62)</f>
        <v>1368846.3</v>
      </c>
      <c r="O63" s="64">
        <f t="shared" si="4"/>
        <v>1368846.3</v>
      </c>
      <c r="P63" s="29">
        <f t="shared" ref="P63" si="5">O63/N63</f>
        <v>1</v>
      </c>
      <c r="Q63" s="106"/>
      <c r="R63" s="106">
        <f>SUM(R24,R26,R28,R30,R32,R34,R36,R38,R40,R42,R44,R46,R48,R50,R52,R54,R56,R58,R60,R62)</f>
        <v>1368677.4000000001</v>
      </c>
      <c r="S63" s="29">
        <f t="shared" ref="S63:S69" si="6">R63/O63</f>
        <v>0.99987661142087325</v>
      </c>
      <c r="T63" s="106"/>
      <c r="U63" s="106"/>
      <c r="V63" s="107"/>
    </row>
    <row r="64" spans="1:22" s="34" customFormat="1" ht="30" customHeight="1" x14ac:dyDescent="0.25">
      <c r="B64" s="130"/>
      <c r="C64" s="138"/>
      <c r="D64" s="138"/>
      <c r="E64" s="138"/>
      <c r="F64" s="138"/>
      <c r="G64" s="138"/>
      <c r="H64" s="138"/>
      <c r="I64" s="138"/>
      <c r="J64" s="26" t="s">
        <v>44</v>
      </c>
      <c r="K64" s="27" t="s">
        <v>6</v>
      </c>
      <c r="L64" s="137"/>
      <c r="M64" s="28" t="s">
        <v>7</v>
      </c>
      <c r="N64" s="28">
        <v>1387414.8</v>
      </c>
      <c r="O64" s="106" t="s">
        <v>7</v>
      </c>
      <c r="P64" s="106"/>
      <c r="Q64" s="106"/>
      <c r="R64" s="106" t="e">
        <f>SUM(R25,#REF!,#REF!,R27,#REF!,R29,R31,R33,R35,R37,#REF!,R39,#REF!,R41,R43,R45,R47,R49,#REF!,#REF!,R51,R53,R55,R57,R59,R61,#REF!,#REF!,#REF!,#REF!,#REF!,#REF!,#REF!,#REF!,#REF!,#REF!,#REF!,#REF!,#REF!,#REF!,#REF!,#REF!,#REF!,#REF!,#REF!,#REF!,#REF!,#REF!,#REF!,#REF!,#REF!,#REF!,#REF!,#REF!,#REF!,#REF!,R63)</f>
        <v>#REF!</v>
      </c>
      <c r="S64" s="29">
        <f>R63/N64</f>
        <v>0.98649473827149614</v>
      </c>
      <c r="T64" s="106"/>
      <c r="U64" s="106"/>
      <c r="V64" s="107"/>
    </row>
    <row r="65" spans="2:22" s="18" customFormat="1" ht="30" customHeight="1" x14ac:dyDescent="0.25">
      <c r="B65" s="2" t="s">
        <v>18</v>
      </c>
      <c r="C65" s="120" t="s">
        <v>73</v>
      </c>
      <c r="D65" s="120"/>
      <c r="E65" s="120"/>
      <c r="F65" s="120"/>
      <c r="G65" s="120"/>
      <c r="H65" s="120"/>
      <c r="I65" s="120"/>
      <c r="J65" s="120"/>
      <c r="K65" s="120"/>
      <c r="L65" s="120"/>
      <c r="M65" s="120"/>
      <c r="N65" s="120"/>
      <c r="O65" s="120"/>
      <c r="P65" s="120"/>
      <c r="Q65" s="120"/>
      <c r="R65" s="120"/>
      <c r="S65" s="120"/>
      <c r="T65" s="120"/>
      <c r="U65" s="120"/>
      <c r="V65" s="120"/>
    </row>
    <row r="66" spans="2:22" s="23" customFormat="1" ht="37.5" customHeight="1" x14ac:dyDescent="0.3">
      <c r="B66" s="131" t="s">
        <v>42</v>
      </c>
      <c r="C66" s="132" t="s">
        <v>15</v>
      </c>
      <c r="D66" s="14" t="s">
        <v>20</v>
      </c>
      <c r="E66" s="136" t="s">
        <v>19</v>
      </c>
      <c r="F66" s="136"/>
      <c r="G66" s="136"/>
      <c r="H66" s="136"/>
      <c r="I66" s="136"/>
      <c r="J66" s="35" t="s">
        <v>21</v>
      </c>
      <c r="K66" s="36" t="s">
        <v>12</v>
      </c>
      <c r="L66" s="36" t="s">
        <v>7</v>
      </c>
      <c r="M66" s="40">
        <v>54885.5</v>
      </c>
      <c r="N66" s="40">
        <v>54885.5</v>
      </c>
      <c r="O66" s="37" t="s">
        <v>7</v>
      </c>
      <c r="P66" s="37" t="s">
        <v>7</v>
      </c>
      <c r="Q66" s="37"/>
      <c r="R66" s="40">
        <v>53244.5</v>
      </c>
      <c r="S66" s="38">
        <f>R66/N66</f>
        <v>0.97010139289976405</v>
      </c>
      <c r="T66" s="25">
        <v>0.05</v>
      </c>
      <c r="U66" s="33" t="s">
        <v>11</v>
      </c>
      <c r="V66" s="39"/>
    </row>
    <row r="67" spans="2:22" s="23" customFormat="1" ht="26.25" customHeight="1" x14ac:dyDescent="0.3">
      <c r="B67" s="131"/>
      <c r="C67" s="132"/>
      <c r="D67" s="14" t="s">
        <v>8</v>
      </c>
      <c r="E67" s="58" t="s">
        <v>101</v>
      </c>
      <c r="F67" s="58" t="s">
        <v>102</v>
      </c>
      <c r="G67" s="58" t="s">
        <v>103</v>
      </c>
      <c r="H67" s="58" t="s">
        <v>104</v>
      </c>
      <c r="I67" s="58" t="s">
        <v>105</v>
      </c>
      <c r="J67" s="35" t="s">
        <v>25</v>
      </c>
      <c r="K67" s="36" t="s">
        <v>6</v>
      </c>
      <c r="L67" s="36" t="s">
        <v>71</v>
      </c>
      <c r="M67" s="40">
        <v>15943.3</v>
      </c>
      <c r="N67" s="40">
        <v>16493.8</v>
      </c>
      <c r="O67" s="40">
        <v>16493.8</v>
      </c>
      <c r="P67" s="38">
        <f>O67/N67</f>
        <v>1</v>
      </c>
      <c r="Q67" s="40"/>
      <c r="R67" s="40">
        <v>16707.400000000001</v>
      </c>
      <c r="S67" s="38">
        <f>R67/O67</f>
        <v>1.0129503207265762</v>
      </c>
      <c r="T67" s="33" t="s">
        <v>11</v>
      </c>
      <c r="U67" s="33" t="s">
        <v>11</v>
      </c>
      <c r="V67" s="39" t="s">
        <v>43</v>
      </c>
    </row>
    <row r="68" spans="2:22" s="23" customFormat="1" ht="153" customHeight="1" x14ac:dyDescent="0.3">
      <c r="B68" s="131" t="s">
        <v>49</v>
      </c>
      <c r="C68" s="132" t="s">
        <v>47</v>
      </c>
      <c r="D68" s="14" t="s">
        <v>20</v>
      </c>
      <c r="E68" s="133" t="s">
        <v>106</v>
      </c>
      <c r="F68" s="134"/>
      <c r="G68" s="134"/>
      <c r="H68" s="134"/>
      <c r="I68" s="135"/>
      <c r="J68" s="35" t="s">
        <v>21</v>
      </c>
      <c r="K68" s="36" t="s">
        <v>12</v>
      </c>
      <c r="L68" s="36" t="s">
        <v>7</v>
      </c>
      <c r="M68" s="40">
        <v>115806.5</v>
      </c>
      <c r="N68" s="40">
        <v>115806.5</v>
      </c>
      <c r="O68" s="37" t="s">
        <v>7</v>
      </c>
      <c r="P68" s="37" t="s">
        <v>7</v>
      </c>
      <c r="Q68" s="37"/>
      <c r="R68" s="62">
        <v>116000.15</v>
      </c>
      <c r="S68" s="20">
        <f>R68/N68</f>
        <v>1.0016721859308415</v>
      </c>
      <c r="T68" s="25">
        <v>0.05</v>
      </c>
      <c r="U68" s="33" t="s">
        <v>11</v>
      </c>
      <c r="V68" s="39"/>
    </row>
    <row r="69" spans="2:22" s="23" customFormat="1" ht="32.1" customHeight="1" x14ac:dyDescent="0.3">
      <c r="B69" s="131"/>
      <c r="C69" s="132"/>
      <c r="D69" s="14" t="s">
        <v>8</v>
      </c>
      <c r="E69" s="58" t="s">
        <v>101</v>
      </c>
      <c r="F69" s="58" t="s">
        <v>102</v>
      </c>
      <c r="G69" s="58" t="s">
        <v>103</v>
      </c>
      <c r="H69" s="58" t="s">
        <v>104</v>
      </c>
      <c r="I69" s="58" t="s">
        <v>105</v>
      </c>
      <c r="J69" s="35" t="s">
        <v>25</v>
      </c>
      <c r="K69" s="36" t="s">
        <v>6</v>
      </c>
      <c r="L69" s="36" t="s">
        <v>71</v>
      </c>
      <c r="M69" s="40">
        <v>55835.3</v>
      </c>
      <c r="N69" s="40">
        <v>58193.7</v>
      </c>
      <c r="O69" s="40">
        <v>58193.7</v>
      </c>
      <c r="P69" s="38">
        <f>O69/N69</f>
        <v>1</v>
      </c>
      <c r="Q69" s="40"/>
      <c r="R69" s="40">
        <v>58947.199999999997</v>
      </c>
      <c r="S69" s="38">
        <f t="shared" si="6"/>
        <v>1.0129481369976474</v>
      </c>
      <c r="T69" s="33" t="s">
        <v>11</v>
      </c>
      <c r="U69" s="33" t="s">
        <v>11</v>
      </c>
      <c r="V69" s="39" t="s">
        <v>43</v>
      </c>
    </row>
    <row r="70" spans="2:22" s="18" customFormat="1" ht="30" customHeight="1" x14ac:dyDescent="0.25">
      <c r="B70" s="102"/>
      <c r="C70" s="138" t="s">
        <v>87</v>
      </c>
      <c r="D70" s="138"/>
      <c r="E70" s="138"/>
      <c r="F70" s="138"/>
      <c r="G70" s="138"/>
      <c r="H70" s="138"/>
      <c r="I70" s="138"/>
      <c r="J70" s="26" t="s">
        <v>9</v>
      </c>
      <c r="K70" s="27" t="s">
        <v>6</v>
      </c>
      <c r="L70" s="139"/>
      <c r="M70" s="28">
        <f>SUM(M67,M69)</f>
        <v>71778.600000000006</v>
      </c>
      <c r="N70" s="55">
        <f t="shared" ref="N70:O70" si="7">SUM(N67,N69)</f>
        <v>74687.5</v>
      </c>
      <c r="O70" s="55">
        <f t="shared" si="7"/>
        <v>74687.5</v>
      </c>
      <c r="P70" s="29">
        <f>O70/N70</f>
        <v>1</v>
      </c>
      <c r="Q70" s="106"/>
      <c r="R70" s="106">
        <f>SUM(R67,R69)</f>
        <v>75654.600000000006</v>
      </c>
      <c r="S70" s="29">
        <f>R70/O70</f>
        <v>1.012948619246862</v>
      </c>
      <c r="T70" s="106"/>
      <c r="U70" s="106"/>
      <c r="V70" s="107"/>
    </row>
    <row r="71" spans="2:22" s="18" customFormat="1" ht="30" customHeight="1" x14ac:dyDescent="0.25">
      <c r="B71" s="103"/>
      <c r="C71" s="140"/>
      <c r="D71" s="140"/>
      <c r="E71" s="140"/>
      <c r="F71" s="140"/>
      <c r="G71" s="140"/>
      <c r="H71" s="140"/>
      <c r="I71" s="140"/>
      <c r="J71" s="26" t="s">
        <v>44</v>
      </c>
      <c r="K71" s="27" t="s">
        <v>6</v>
      </c>
      <c r="L71" s="139"/>
      <c r="M71" s="28" t="s">
        <v>7</v>
      </c>
      <c r="N71" s="28">
        <v>76550.2</v>
      </c>
      <c r="O71" s="106" t="s">
        <v>7</v>
      </c>
      <c r="P71" s="106"/>
      <c r="Q71" s="106"/>
      <c r="R71" s="106" t="e">
        <f>SUM(#REF!,#REF!,R68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#REF!,R70)</f>
        <v>#REF!</v>
      </c>
      <c r="S71" s="29">
        <f>R70/N71</f>
        <v>0.98830048778448665</v>
      </c>
      <c r="T71" s="106"/>
      <c r="U71" s="106"/>
      <c r="V71" s="107"/>
    </row>
    <row r="72" spans="2:22" s="18" customFormat="1" ht="30" customHeight="1" x14ac:dyDescent="0.25">
      <c r="B72" s="2" t="s">
        <v>14</v>
      </c>
      <c r="C72" s="120" t="s">
        <v>88</v>
      </c>
      <c r="D72" s="120"/>
      <c r="E72" s="120"/>
      <c r="F72" s="120"/>
      <c r="G72" s="120"/>
      <c r="H72" s="120"/>
      <c r="I72" s="120"/>
      <c r="J72" s="120"/>
      <c r="K72" s="120"/>
      <c r="L72" s="120"/>
      <c r="M72" s="120"/>
      <c r="N72" s="120"/>
      <c r="O72" s="120"/>
      <c r="P72" s="120"/>
      <c r="Q72" s="120"/>
      <c r="R72" s="120"/>
      <c r="S72" s="120"/>
      <c r="T72" s="120"/>
      <c r="U72" s="120"/>
      <c r="V72" s="120"/>
    </row>
    <row r="73" spans="2:22" s="23" customFormat="1" ht="409.6" customHeight="1" x14ac:dyDescent="0.3">
      <c r="B73" s="119" t="s">
        <v>32</v>
      </c>
      <c r="C73" s="104" t="s">
        <v>16</v>
      </c>
      <c r="D73" s="8" t="s">
        <v>20</v>
      </c>
      <c r="E73" s="105" t="s">
        <v>107</v>
      </c>
      <c r="F73" s="105"/>
      <c r="G73" s="105"/>
      <c r="H73" s="105"/>
      <c r="I73" s="105"/>
      <c r="J73" s="24" t="s">
        <v>27</v>
      </c>
      <c r="K73" s="14" t="s">
        <v>17</v>
      </c>
      <c r="L73" s="14" t="s">
        <v>7</v>
      </c>
      <c r="M73" s="12">
        <v>3040</v>
      </c>
      <c r="N73" s="12">
        <v>3041</v>
      </c>
      <c r="O73" s="12" t="s">
        <v>7</v>
      </c>
      <c r="P73" s="12" t="s">
        <v>7</v>
      </c>
      <c r="Q73" s="12"/>
      <c r="R73" s="12">
        <v>3012</v>
      </c>
      <c r="S73" s="20">
        <f>R73/N73</f>
        <v>0.99046366326866164</v>
      </c>
      <c r="T73" s="25">
        <v>0.1</v>
      </c>
      <c r="U73" s="22" t="s">
        <v>11</v>
      </c>
      <c r="V73" s="41"/>
    </row>
    <row r="74" spans="2:22" s="23" customFormat="1" ht="33.950000000000003" customHeight="1" x14ac:dyDescent="0.3">
      <c r="B74" s="119"/>
      <c r="C74" s="104"/>
      <c r="D74" s="8" t="s">
        <v>8</v>
      </c>
      <c r="E74" s="57" t="s">
        <v>108</v>
      </c>
      <c r="F74" s="57" t="s">
        <v>109</v>
      </c>
      <c r="G74" s="57" t="s">
        <v>110</v>
      </c>
      <c r="H74" s="57" t="s">
        <v>111</v>
      </c>
      <c r="I74" s="57" t="s">
        <v>105</v>
      </c>
      <c r="J74" s="24" t="s">
        <v>25</v>
      </c>
      <c r="K74" s="14" t="s">
        <v>6</v>
      </c>
      <c r="L74" s="14" t="s">
        <v>71</v>
      </c>
      <c r="M74" s="22">
        <v>81938.2</v>
      </c>
      <c r="N74" s="22">
        <v>83754.399999999994</v>
      </c>
      <c r="O74" s="22">
        <v>83754.399999999994</v>
      </c>
      <c r="P74" s="20">
        <f>O74/N74</f>
        <v>1</v>
      </c>
      <c r="Q74" s="22"/>
      <c r="R74" s="22">
        <v>83265.5</v>
      </c>
      <c r="S74" s="20">
        <f t="shared" ref="S74:S76" si="8">R74/O74</f>
        <v>0.9941626947360378</v>
      </c>
      <c r="T74" s="22" t="s">
        <v>11</v>
      </c>
      <c r="U74" s="22" t="s">
        <v>11</v>
      </c>
      <c r="V74" s="41"/>
    </row>
    <row r="75" spans="2:22" s="23" customFormat="1" ht="196.5" customHeight="1" x14ac:dyDescent="0.3">
      <c r="B75" s="119" t="s">
        <v>33</v>
      </c>
      <c r="C75" s="104" t="s">
        <v>22</v>
      </c>
      <c r="D75" s="8" t="s">
        <v>20</v>
      </c>
      <c r="E75" s="105" t="s">
        <v>112</v>
      </c>
      <c r="F75" s="105"/>
      <c r="G75" s="105"/>
      <c r="H75" s="105"/>
      <c r="I75" s="105"/>
      <c r="J75" s="24" t="s">
        <v>27</v>
      </c>
      <c r="K75" s="14" t="s">
        <v>17</v>
      </c>
      <c r="L75" s="14" t="s">
        <v>7</v>
      </c>
      <c r="M75" s="12">
        <v>486</v>
      </c>
      <c r="N75" s="12">
        <v>478</v>
      </c>
      <c r="O75" s="12" t="s">
        <v>7</v>
      </c>
      <c r="P75" s="12" t="s">
        <v>7</v>
      </c>
      <c r="Q75" s="12"/>
      <c r="R75" s="12">
        <v>475</v>
      </c>
      <c r="S75" s="20">
        <f>R75/N75</f>
        <v>0.99372384937238489</v>
      </c>
      <c r="T75" s="25">
        <v>0.1</v>
      </c>
      <c r="U75" s="22" t="s">
        <v>11</v>
      </c>
      <c r="V75" s="41"/>
    </row>
    <row r="76" spans="2:22" s="23" customFormat="1" ht="33.950000000000003" customHeight="1" x14ac:dyDescent="0.3">
      <c r="B76" s="119"/>
      <c r="C76" s="104"/>
      <c r="D76" s="8" t="s">
        <v>8</v>
      </c>
      <c r="E76" s="57" t="s">
        <v>108</v>
      </c>
      <c r="F76" s="57" t="s">
        <v>109</v>
      </c>
      <c r="G76" s="57" t="s">
        <v>110</v>
      </c>
      <c r="H76" s="57" t="s">
        <v>111</v>
      </c>
      <c r="I76" s="57" t="s">
        <v>105</v>
      </c>
      <c r="J76" s="24" t="s">
        <v>25</v>
      </c>
      <c r="K76" s="14" t="s">
        <v>6</v>
      </c>
      <c r="L76" s="14" t="s">
        <v>71</v>
      </c>
      <c r="M76" s="22">
        <v>12620.3</v>
      </c>
      <c r="N76" s="22">
        <v>13400.7</v>
      </c>
      <c r="O76" s="22">
        <v>13400.7</v>
      </c>
      <c r="P76" s="20">
        <f>O76/N76</f>
        <v>1</v>
      </c>
      <c r="Q76" s="22"/>
      <c r="R76" s="22">
        <v>13322.4</v>
      </c>
      <c r="S76" s="20">
        <f t="shared" si="8"/>
        <v>0.99415702164812281</v>
      </c>
      <c r="T76" s="22" t="s">
        <v>11</v>
      </c>
      <c r="U76" s="22" t="s">
        <v>11</v>
      </c>
      <c r="V76" s="41"/>
    </row>
    <row r="77" spans="2:22" s="23" customFormat="1" ht="56.25" x14ac:dyDescent="0.3">
      <c r="B77" s="119" t="s">
        <v>34</v>
      </c>
      <c r="C77" s="104" t="s">
        <v>23</v>
      </c>
      <c r="D77" s="8" t="s">
        <v>20</v>
      </c>
      <c r="E77" s="105" t="s">
        <v>113</v>
      </c>
      <c r="F77" s="105"/>
      <c r="G77" s="105"/>
      <c r="H77" s="105"/>
      <c r="I77" s="105"/>
      <c r="J77" s="24" t="s">
        <v>28</v>
      </c>
      <c r="K77" s="14" t="s">
        <v>17</v>
      </c>
      <c r="L77" s="14" t="s">
        <v>7</v>
      </c>
      <c r="M77" s="12">
        <v>522</v>
      </c>
      <c r="N77" s="12">
        <v>522</v>
      </c>
      <c r="O77" s="12" t="s">
        <v>7</v>
      </c>
      <c r="P77" s="12" t="s">
        <v>7</v>
      </c>
      <c r="Q77" s="12"/>
      <c r="R77" s="12">
        <v>519</v>
      </c>
      <c r="S77" s="20">
        <f>R77/N77</f>
        <v>0.99425287356321834</v>
      </c>
      <c r="T77" s="25">
        <v>0.1</v>
      </c>
      <c r="U77" s="22" t="s">
        <v>11</v>
      </c>
      <c r="V77" s="41"/>
    </row>
    <row r="78" spans="2:22" s="23" customFormat="1" ht="33.950000000000003" customHeight="1" x14ac:dyDescent="0.3">
      <c r="B78" s="119"/>
      <c r="C78" s="104"/>
      <c r="D78" s="8" t="s">
        <v>8</v>
      </c>
      <c r="E78" s="57" t="s">
        <v>108</v>
      </c>
      <c r="F78" s="57" t="s">
        <v>109</v>
      </c>
      <c r="G78" s="57" t="s">
        <v>110</v>
      </c>
      <c r="H78" s="57" t="s">
        <v>111</v>
      </c>
      <c r="I78" s="57" t="s">
        <v>105</v>
      </c>
      <c r="J78" s="24" t="s">
        <v>25</v>
      </c>
      <c r="K78" s="14" t="s">
        <v>6</v>
      </c>
      <c r="L78" s="14" t="s">
        <v>71</v>
      </c>
      <c r="M78" s="22">
        <v>8469.9</v>
      </c>
      <c r="N78" s="22">
        <v>14517.4</v>
      </c>
      <c r="O78" s="22">
        <v>14517.4</v>
      </c>
      <c r="P78" s="20">
        <f>O78/N78</f>
        <v>1</v>
      </c>
      <c r="Q78" s="22"/>
      <c r="R78" s="22">
        <v>14432.7</v>
      </c>
      <c r="S78" s="20">
        <f t="shared" ref="S78:S79" si="9">R78/O78</f>
        <v>0.99416562194332325</v>
      </c>
      <c r="T78" s="22" t="s">
        <v>11</v>
      </c>
      <c r="U78" s="22" t="s">
        <v>11</v>
      </c>
      <c r="V78" s="41"/>
    </row>
    <row r="79" spans="2:22" s="18" customFormat="1" ht="30" customHeight="1" x14ac:dyDescent="0.25">
      <c r="B79" s="129"/>
      <c r="C79" s="138" t="s">
        <v>89</v>
      </c>
      <c r="D79" s="138"/>
      <c r="E79" s="138"/>
      <c r="F79" s="138"/>
      <c r="G79" s="138"/>
      <c r="H79" s="138"/>
      <c r="I79" s="138"/>
      <c r="J79" s="26" t="s">
        <v>9</v>
      </c>
      <c r="K79" s="27" t="s">
        <v>6</v>
      </c>
      <c r="L79" s="121"/>
      <c r="M79" s="28">
        <f>SUM(M78,M76,M74)</f>
        <v>103028.4</v>
      </c>
      <c r="N79" s="55">
        <f t="shared" ref="N79:O79" si="10">SUM(N78,N76,N74)</f>
        <v>111672.5</v>
      </c>
      <c r="O79" s="55">
        <f t="shared" si="10"/>
        <v>111672.5</v>
      </c>
      <c r="P79" s="54">
        <f>O79/N79</f>
        <v>1</v>
      </c>
      <c r="Q79" s="106"/>
      <c r="R79" s="106">
        <f>SUM(R78,R76,R74)</f>
        <v>111020.6</v>
      </c>
      <c r="S79" s="29">
        <f t="shared" si="9"/>
        <v>0.99416239450177979</v>
      </c>
      <c r="T79" s="106"/>
      <c r="U79" s="106"/>
      <c r="V79" s="107"/>
    </row>
    <row r="80" spans="2:22" s="18" customFormat="1" ht="36.75" customHeight="1" x14ac:dyDescent="0.25">
      <c r="B80" s="130"/>
      <c r="C80" s="140"/>
      <c r="D80" s="140"/>
      <c r="E80" s="140"/>
      <c r="F80" s="140"/>
      <c r="G80" s="140"/>
      <c r="H80" s="140"/>
      <c r="I80" s="140"/>
      <c r="J80" s="26" t="s">
        <v>44</v>
      </c>
      <c r="K80" s="27" t="s">
        <v>6</v>
      </c>
      <c r="L80" s="121"/>
      <c r="M80" s="28" t="s">
        <v>7</v>
      </c>
      <c r="N80" s="28">
        <v>113136.7</v>
      </c>
      <c r="O80" s="106" t="s">
        <v>7</v>
      </c>
      <c r="P80" s="106"/>
      <c r="Q80" s="106"/>
      <c r="R80" s="106" t="e">
        <f>SUM(#REF!,#REF!,#REF!,#REF!,#REF!,#REF!,#REF!,#REF!,#REF!,#REF!,#REF!,#REF!,#REF!,#REF!,#REF!,R77,#REF!,#REF!,R75,R73,#REF!,#REF!,R79)</f>
        <v>#REF!</v>
      </c>
      <c r="S80" s="29">
        <f>R79/N80</f>
        <v>0.98129607810728092</v>
      </c>
      <c r="T80" s="106"/>
      <c r="U80" s="106"/>
      <c r="V80" s="107"/>
    </row>
    <row r="81" spans="2:22" s="18" customFormat="1" ht="30" customHeight="1" x14ac:dyDescent="0.25">
      <c r="B81" s="113"/>
      <c r="C81" s="138" t="s">
        <v>90</v>
      </c>
      <c r="D81" s="138"/>
      <c r="E81" s="138"/>
      <c r="F81" s="138"/>
      <c r="G81" s="138"/>
      <c r="H81" s="138"/>
      <c r="I81" s="138"/>
      <c r="J81" s="26"/>
      <c r="K81" s="27" t="s">
        <v>6</v>
      </c>
      <c r="L81" s="2"/>
      <c r="M81" s="28">
        <f>SUM(M15,M20,M63,M70,M79)</f>
        <v>1400621.5000000002</v>
      </c>
      <c r="N81" s="55">
        <f>SUM(N15,N20,N63,N70,N79)</f>
        <v>1568538.7</v>
      </c>
      <c r="O81" s="55">
        <f>SUM(O15,O20,O63,O70,O79)</f>
        <v>1568538.7</v>
      </c>
      <c r="P81" s="29">
        <f>O81/N81</f>
        <v>1</v>
      </c>
      <c r="Q81" s="28"/>
      <c r="R81" s="106">
        <f>SUM(R15,R20,R63,R70,R79)</f>
        <v>1568282.0000000002</v>
      </c>
      <c r="S81" s="29">
        <f t="shared" ref="S81" si="11">R81/O81</f>
        <v>0.99983634449057601</v>
      </c>
      <c r="T81" s="22"/>
      <c r="U81" s="22"/>
      <c r="V81" s="52"/>
    </row>
    <row r="82" spans="2:22" s="23" customFormat="1" ht="30" customHeight="1" x14ac:dyDescent="0.3">
      <c r="B82" s="114"/>
      <c r="C82" s="138"/>
      <c r="D82" s="138"/>
      <c r="E82" s="138"/>
      <c r="F82" s="138"/>
      <c r="G82" s="138"/>
      <c r="H82" s="138"/>
      <c r="I82" s="138"/>
      <c r="J82" s="26" t="s">
        <v>44</v>
      </c>
      <c r="K82" s="27" t="s">
        <v>6</v>
      </c>
      <c r="L82" s="27"/>
      <c r="M82" s="28" t="s">
        <v>7</v>
      </c>
      <c r="N82" s="28">
        <f>SUM(N16,N21,N64,N71,N80)</f>
        <v>1590839.4</v>
      </c>
      <c r="O82" s="106" t="s">
        <v>7</v>
      </c>
      <c r="P82" s="106"/>
      <c r="Q82" s="43"/>
      <c r="R82" s="106"/>
      <c r="S82" s="29">
        <f>R81/N82</f>
        <v>0.98582044171146399</v>
      </c>
      <c r="T82" s="28"/>
      <c r="U82" s="22"/>
      <c r="V82" s="52"/>
    </row>
    <row r="83" spans="2:22" s="23" customFormat="1" x14ac:dyDescent="0.3">
      <c r="B83" s="11"/>
      <c r="C83" s="44"/>
      <c r="D83" s="45"/>
      <c r="E83" s="45"/>
      <c r="F83" s="45"/>
      <c r="G83" s="45"/>
      <c r="H83" s="45"/>
      <c r="I83" s="45"/>
      <c r="J83" s="46"/>
      <c r="K83" s="47"/>
      <c r="L83" s="47"/>
      <c r="M83" s="48"/>
      <c r="N83" s="48"/>
      <c r="O83" s="48"/>
      <c r="P83" s="48"/>
      <c r="Q83" s="49"/>
      <c r="R83" s="48"/>
      <c r="S83" s="50"/>
      <c r="T83" s="48"/>
      <c r="U83" s="42"/>
      <c r="V83" s="51"/>
    </row>
    <row r="84" spans="2:22" s="18" customFormat="1" ht="38.25" customHeight="1" x14ac:dyDescent="0.25">
      <c r="B84" s="143" t="s">
        <v>91</v>
      </c>
      <c r="C84" s="143"/>
      <c r="D84" s="143"/>
      <c r="E84" s="143"/>
      <c r="F84" s="143"/>
      <c r="G84" s="143"/>
      <c r="H84" s="143"/>
      <c r="I84" s="143"/>
      <c r="J84" s="143"/>
      <c r="K84" s="143"/>
      <c r="L84" s="143"/>
      <c r="M84" s="143"/>
      <c r="N84" s="143"/>
      <c r="O84" s="143"/>
      <c r="P84" s="143"/>
      <c r="Q84" s="143"/>
      <c r="R84" s="143"/>
      <c r="S84" s="143"/>
      <c r="T84" s="143"/>
      <c r="U84" s="143"/>
      <c r="V84" s="143"/>
    </row>
    <row r="85" spans="2:22" s="18" customFormat="1" ht="38.25" customHeight="1" x14ac:dyDescent="0.25">
      <c r="B85" s="143" t="s">
        <v>92</v>
      </c>
      <c r="C85" s="143"/>
      <c r="D85" s="143"/>
      <c r="E85" s="143"/>
      <c r="F85" s="143"/>
      <c r="G85" s="143"/>
      <c r="H85" s="143"/>
      <c r="I85" s="143"/>
      <c r="J85" s="143"/>
      <c r="K85" s="143"/>
      <c r="L85" s="143"/>
      <c r="M85" s="143"/>
      <c r="N85" s="143"/>
      <c r="O85" s="143"/>
      <c r="P85" s="143"/>
      <c r="Q85" s="143"/>
      <c r="R85" s="143"/>
      <c r="S85" s="143"/>
      <c r="T85" s="143"/>
      <c r="U85" s="143"/>
      <c r="V85" s="143"/>
    </row>
    <row r="86" spans="2:22" s="18" customFormat="1" ht="24.75" customHeight="1" x14ac:dyDescent="0.25">
      <c r="B86" s="141" t="s">
        <v>60</v>
      </c>
      <c r="C86" s="141"/>
      <c r="D86" s="141"/>
      <c r="E86" s="141"/>
      <c r="F86" s="141"/>
      <c r="G86" s="141"/>
      <c r="H86" s="141"/>
      <c r="I86" s="141"/>
      <c r="J86" s="141"/>
      <c r="K86" s="141"/>
      <c r="L86" s="141"/>
      <c r="M86" s="141"/>
      <c r="N86" s="141"/>
      <c r="O86" s="141"/>
      <c r="P86" s="141"/>
      <c r="Q86" s="141"/>
      <c r="R86" s="141"/>
      <c r="S86" s="141"/>
      <c r="T86" s="141"/>
      <c r="U86" s="141"/>
      <c r="V86" s="141"/>
    </row>
    <row r="87" spans="2:22" s="18" customFormat="1" ht="24" customHeight="1" x14ac:dyDescent="0.25">
      <c r="B87" s="141" t="s">
        <v>93</v>
      </c>
      <c r="C87" s="141"/>
      <c r="D87" s="141"/>
      <c r="E87" s="141"/>
      <c r="F87" s="141"/>
      <c r="G87" s="141"/>
      <c r="H87" s="141"/>
      <c r="I87" s="141"/>
      <c r="J87" s="141"/>
      <c r="K87" s="141"/>
      <c r="L87" s="141"/>
      <c r="M87" s="141"/>
      <c r="N87" s="141"/>
      <c r="O87" s="141"/>
      <c r="P87" s="141"/>
      <c r="Q87" s="141"/>
      <c r="R87" s="141"/>
      <c r="S87" s="141"/>
      <c r="T87" s="141"/>
      <c r="U87" s="141"/>
      <c r="V87" s="141"/>
    </row>
    <row r="88" spans="2:22" s="18" customFormat="1" ht="24" customHeight="1" x14ac:dyDescent="0.25">
      <c r="B88" s="142" t="s">
        <v>94</v>
      </c>
      <c r="C88" s="142"/>
      <c r="D88" s="142"/>
      <c r="E88" s="142"/>
      <c r="F88" s="142"/>
      <c r="G88" s="142"/>
      <c r="H88" s="142"/>
      <c r="I88" s="142"/>
      <c r="J88" s="142"/>
      <c r="K88" s="142"/>
      <c r="L88" s="142"/>
      <c r="M88" s="142"/>
      <c r="N88" s="142"/>
      <c r="O88" s="142"/>
      <c r="P88" s="142"/>
      <c r="Q88" s="142"/>
      <c r="R88" s="142"/>
      <c r="S88" s="142"/>
      <c r="T88" s="142"/>
      <c r="U88" s="142"/>
      <c r="V88" s="142"/>
    </row>
    <row r="89" spans="2:22" s="18" customFormat="1" ht="47.25" customHeight="1" x14ac:dyDescent="0.25">
      <c r="B89" s="142" t="s">
        <v>95</v>
      </c>
      <c r="C89" s="142"/>
      <c r="D89" s="142"/>
      <c r="E89" s="142"/>
      <c r="F89" s="142"/>
      <c r="G89" s="142"/>
      <c r="H89" s="142"/>
      <c r="I89" s="142"/>
      <c r="J89" s="142"/>
      <c r="K89" s="142"/>
      <c r="L89" s="142"/>
      <c r="M89" s="142"/>
      <c r="N89" s="142"/>
      <c r="O89" s="142"/>
      <c r="P89" s="142"/>
      <c r="Q89" s="142"/>
      <c r="R89" s="142"/>
      <c r="S89" s="142"/>
      <c r="T89" s="142"/>
      <c r="U89" s="142"/>
      <c r="V89" s="142"/>
    </row>
    <row r="90" spans="2:22" s="30" customFormat="1" ht="43.5" customHeight="1" x14ac:dyDescent="0.25">
      <c r="B90" s="142" t="s">
        <v>96</v>
      </c>
      <c r="C90" s="142"/>
      <c r="D90" s="142"/>
      <c r="E90" s="142"/>
      <c r="F90" s="142"/>
      <c r="G90" s="142"/>
      <c r="H90" s="142"/>
      <c r="I90" s="142"/>
      <c r="J90" s="142"/>
      <c r="K90" s="142"/>
      <c r="L90" s="142"/>
      <c r="M90" s="142"/>
      <c r="N90" s="142"/>
      <c r="O90" s="142"/>
      <c r="P90" s="142"/>
      <c r="Q90" s="142"/>
      <c r="R90" s="142"/>
      <c r="S90" s="142"/>
      <c r="T90" s="142"/>
      <c r="U90" s="142"/>
      <c r="V90" s="142"/>
    </row>
    <row r="91" spans="2:22" s="18" customFormat="1" ht="22.5" customHeight="1" x14ac:dyDescent="0.25">
      <c r="B91" s="142" t="s">
        <v>97</v>
      </c>
      <c r="C91" s="142"/>
      <c r="D91" s="142"/>
      <c r="E91" s="142"/>
      <c r="F91" s="142"/>
      <c r="G91" s="142"/>
      <c r="H91" s="142"/>
      <c r="I91" s="142"/>
      <c r="J91" s="142"/>
      <c r="K91" s="142"/>
      <c r="L91" s="142"/>
      <c r="M91" s="142"/>
      <c r="N91" s="142"/>
      <c r="O91" s="142"/>
      <c r="P91" s="142"/>
      <c r="Q91" s="142"/>
      <c r="R91" s="142"/>
      <c r="S91" s="142"/>
      <c r="T91" s="142"/>
      <c r="U91" s="142"/>
      <c r="V91" s="142"/>
    </row>
    <row r="92" spans="2:22" s="18" customFormat="1" ht="30" customHeight="1" x14ac:dyDescent="0.25">
      <c r="B92" s="142" t="s">
        <v>98</v>
      </c>
      <c r="C92" s="142"/>
      <c r="D92" s="142"/>
      <c r="E92" s="142"/>
      <c r="F92" s="142"/>
      <c r="G92" s="142"/>
      <c r="H92" s="142"/>
      <c r="I92" s="142"/>
      <c r="J92" s="142"/>
      <c r="K92" s="142"/>
      <c r="L92" s="142"/>
      <c r="M92" s="142"/>
      <c r="N92" s="142"/>
      <c r="O92" s="142"/>
      <c r="P92" s="142"/>
      <c r="Q92" s="142"/>
      <c r="R92" s="142"/>
      <c r="S92" s="142"/>
      <c r="T92" s="142"/>
      <c r="U92" s="142"/>
      <c r="V92" s="142"/>
    </row>
    <row r="93" spans="2:22" s="23" customFormat="1" x14ac:dyDescent="0.3">
      <c r="B93" s="142" t="s">
        <v>100</v>
      </c>
      <c r="C93" s="142"/>
      <c r="D93" s="142"/>
      <c r="E93" s="142"/>
      <c r="F93" s="142"/>
      <c r="G93" s="142"/>
      <c r="H93" s="142"/>
      <c r="I93" s="142"/>
      <c r="J93" s="142"/>
      <c r="K93" s="142"/>
      <c r="L93" s="142"/>
      <c r="M93" s="142"/>
      <c r="N93" s="142"/>
      <c r="O93" s="142"/>
      <c r="P93" s="142"/>
      <c r="Q93" s="142"/>
      <c r="R93" s="142"/>
      <c r="S93" s="142"/>
      <c r="T93" s="142"/>
      <c r="U93" s="142"/>
      <c r="V93" s="142"/>
    </row>
  </sheetData>
  <mergeCells count="162">
    <mergeCell ref="B87:V87"/>
    <mergeCell ref="B88:V88"/>
    <mergeCell ref="B89:V89"/>
    <mergeCell ref="B90:V90"/>
    <mergeCell ref="B91:V91"/>
    <mergeCell ref="B92:V92"/>
    <mergeCell ref="B93:V93"/>
    <mergeCell ref="O82:P82"/>
    <mergeCell ref="B84:V84"/>
    <mergeCell ref="B85:V85"/>
    <mergeCell ref="B81:B82"/>
    <mergeCell ref="R81:R82"/>
    <mergeCell ref="C81:I82"/>
    <mergeCell ref="L79:L80"/>
    <mergeCell ref="Q79:Q80"/>
    <mergeCell ref="R79:R80"/>
    <mergeCell ref="T79:T80"/>
    <mergeCell ref="U79:U80"/>
    <mergeCell ref="V79:V80"/>
    <mergeCell ref="O80:P80"/>
    <mergeCell ref="B79:B80"/>
    <mergeCell ref="B86:V86"/>
    <mergeCell ref="C79:I80"/>
    <mergeCell ref="B75:B76"/>
    <mergeCell ref="C75:C76"/>
    <mergeCell ref="E75:I75"/>
    <mergeCell ref="B73:B74"/>
    <mergeCell ref="C73:C74"/>
    <mergeCell ref="E73:I73"/>
    <mergeCell ref="B77:B78"/>
    <mergeCell ref="C77:C78"/>
    <mergeCell ref="E77:I77"/>
    <mergeCell ref="L70:L71"/>
    <mergeCell ref="Q70:Q71"/>
    <mergeCell ref="R70:R71"/>
    <mergeCell ref="T70:T71"/>
    <mergeCell ref="U70:U71"/>
    <mergeCell ref="V70:V71"/>
    <mergeCell ref="O71:P71"/>
    <mergeCell ref="B70:B71"/>
    <mergeCell ref="C72:V72"/>
    <mergeCell ref="C70:I71"/>
    <mergeCell ref="B61:B62"/>
    <mergeCell ref="C61:C62"/>
    <mergeCell ref="E61:I61"/>
    <mergeCell ref="B63:B64"/>
    <mergeCell ref="B68:B69"/>
    <mergeCell ref="C68:C69"/>
    <mergeCell ref="E68:I68"/>
    <mergeCell ref="C65:V65"/>
    <mergeCell ref="B66:B67"/>
    <mergeCell ref="C66:C67"/>
    <mergeCell ref="E66:I66"/>
    <mergeCell ref="L63:L64"/>
    <mergeCell ref="Q63:Q64"/>
    <mergeCell ref="R63:R64"/>
    <mergeCell ref="T63:T64"/>
    <mergeCell ref="U63:U64"/>
    <mergeCell ref="V63:V64"/>
    <mergeCell ref="O64:P64"/>
    <mergeCell ref="C63:I64"/>
    <mergeCell ref="B59:B60"/>
    <mergeCell ref="C59:C60"/>
    <mergeCell ref="E59:I59"/>
    <mergeCell ref="B53:B54"/>
    <mergeCell ref="C53:C54"/>
    <mergeCell ref="E53:I53"/>
    <mergeCell ref="B55:B56"/>
    <mergeCell ref="C55:C56"/>
    <mergeCell ref="E55:I55"/>
    <mergeCell ref="B57:B58"/>
    <mergeCell ref="C57:C58"/>
    <mergeCell ref="E57:I57"/>
    <mergeCell ref="B37:B38"/>
    <mergeCell ref="C37:C38"/>
    <mergeCell ref="E37:I37"/>
    <mergeCell ref="B49:B50"/>
    <mergeCell ref="C49:C50"/>
    <mergeCell ref="E49:I49"/>
    <mergeCell ref="B51:B52"/>
    <mergeCell ref="C51:C52"/>
    <mergeCell ref="E51:I51"/>
    <mergeCell ref="B47:B48"/>
    <mergeCell ref="C47:C48"/>
    <mergeCell ref="E47:I47"/>
    <mergeCell ref="B43:B44"/>
    <mergeCell ref="C43:C44"/>
    <mergeCell ref="E43:I43"/>
    <mergeCell ref="B35:B36"/>
    <mergeCell ref="C35:C36"/>
    <mergeCell ref="E35:I35"/>
    <mergeCell ref="B39:B40"/>
    <mergeCell ref="C39:C40"/>
    <mergeCell ref="E39:I39"/>
    <mergeCell ref="B25:B26"/>
    <mergeCell ref="C25:C26"/>
    <mergeCell ref="E25:I25"/>
    <mergeCell ref="B23:B24"/>
    <mergeCell ref="C23:C24"/>
    <mergeCell ref="E23:I23"/>
    <mergeCell ref="B45:B46"/>
    <mergeCell ref="C45:C46"/>
    <mergeCell ref="E45:I45"/>
    <mergeCell ref="B27:B28"/>
    <mergeCell ref="C27:C28"/>
    <mergeCell ref="E27:I27"/>
    <mergeCell ref="B33:B34"/>
    <mergeCell ref="C33:C34"/>
    <mergeCell ref="E33:I33"/>
    <mergeCell ref="B29:B30"/>
    <mergeCell ref="C29:C30"/>
    <mergeCell ref="E29:I29"/>
    <mergeCell ref="B31:B32"/>
    <mergeCell ref="C31:C32"/>
    <mergeCell ref="E31:I31"/>
    <mergeCell ref="B41:B42"/>
    <mergeCell ref="C41:C42"/>
    <mergeCell ref="E41:I41"/>
    <mergeCell ref="L20:L21"/>
    <mergeCell ref="Q20:Q21"/>
    <mergeCell ref="R20:R21"/>
    <mergeCell ref="T20:T21"/>
    <mergeCell ref="U20:U21"/>
    <mergeCell ref="V20:V21"/>
    <mergeCell ref="O21:P21"/>
    <mergeCell ref="C22:V22"/>
    <mergeCell ref="C20:I21"/>
    <mergeCell ref="B20:B21"/>
    <mergeCell ref="B2:V2"/>
    <mergeCell ref="B4:B5"/>
    <mergeCell ref="C4:C5"/>
    <mergeCell ref="D4:I5"/>
    <mergeCell ref="J4:J5"/>
    <mergeCell ref="K4:K5"/>
    <mergeCell ref="L4:L5"/>
    <mergeCell ref="M4:N4"/>
    <mergeCell ref="O4:Q4"/>
    <mergeCell ref="R4:V4"/>
    <mergeCell ref="E10:I10"/>
    <mergeCell ref="B18:B19"/>
    <mergeCell ref="C18:C19"/>
    <mergeCell ref="E18:I18"/>
    <mergeCell ref="C17:V17"/>
    <mergeCell ref="L15:L16"/>
    <mergeCell ref="Q15:Q16"/>
    <mergeCell ref="R15:R16"/>
    <mergeCell ref="B13:B14"/>
    <mergeCell ref="C13:C14"/>
    <mergeCell ref="E13:I13"/>
    <mergeCell ref="B15:B16"/>
    <mergeCell ref="C7:V7"/>
    <mergeCell ref="B8:B9"/>
    <mergeCell ref="C8:C9"/>
    <mergeCell ref="E8:I8"/>
    <mergeCell ref="O16:P16"/>
    <mergeCell ref="T15:T16"/>
    <mergeCell ref="U15:U16"/>
    <mergeCell ref="V15:V16"/>
    <mergeCell ref="C15:I16"/>
    <mergeCell ref="B10:B12"/>
    <mergeCell ref="C10:C12"/>
    <mergeCell ref="J11:J12"/>
  </mergeCells>
  <pageMargins left="0.24" right="0.27" top="0.78740157480314965" bottom="0.38" header="0.31496062992125984" footer="0.17"/>
  <pageSetup paperSize="8" scale="45" fitToHeight="0" orientation="landscape" r:id="rId1"/>
  <rowBreaks count="3" manualBreakCount="3">
    <brk id="32" max="21" man="1"/>
    <brk id="50" max="21" man="1"/>
    <brk id="71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Магомедова О.П.</dc:creator>
  <cp:lastModifiedBy>Garkusha</cp:lastModifiedBy>
  <cp:lastPrinted>2023-03-23T06:08:13Z</cp:lastPrinted>
  <dcterms:created xsi:type="dcterms:W3CDTF">2015-06-05T18:19:34Z</dcterms:created>
  <dcterms:modified xsi:type="dcterms:W3CDTF">2023-03-23T06:08:19Z</dcterms:modified>
</cp:coreProperties>
</file>