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 tabRatio="500"/>
  </bookViews>
  <sheets>
    <sheet name="Лист1" sheetId="1" r:id="rId1"/>
  </sheets>
  <definedNames>
    <definedName name="_xlnm._FilterDatabase" localSheetId="0">Лист1!$A$4:$K$382</definedName>
    <definedName name="_xlnm.Print_Titles" localSheetId="0">Лист1!$5:$6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98" i="1"/>
  <c r="H153"/>
  <c r="H297"/>
  <c r="H248" l="1"/>
  <c r="H284"/>
  <c r="H188"/>
  <c r="H236" s="1"/>
  <c r="G228"/>
  <c r="H228"/>
  <c r="I228"/>
  <c r="G229"/>
  <c r="H229"/>
  <c r="I229"/>
  <c r="G230"/>
  <c r="H230"/>
  <c r="I230"/>
  <c r="G231"/>
  <c r="H231"/>
  <c r="I231"/>
  <c r="G232"/>
  <c r="H232"/>
  <c r="I232"/>
  <c r="G233"/>
  <c r="H233"/>
  <c r="I233"/>
  <c r="G234"/>
  <c r="H234"/>
  <c r="I234"/>
  <c r="G235"/>
  <c r="H235"/>
  <c r="I235"/>
  <c r="G236"/>
  <c r="I236"/>
  <c r="G237"/>
  <c r="H237"/>
  <c r="I237"/>
  <c r="G238"/>
  <c r="H238"/>
  <c r="I238"/>
  <c r="F229"/>
  <c r="F230"/>
  <c r="F231"/>
  <c r="F232"/>
  <c r="F233"/>
  <c r="F234"/>
  <c r="F235"/>
  <c r="F236"/>
  <c r="F237"/>
  <c r="F238"/>
  <c r="F228"/>
  <c r="H370" l="1"/>
  <c r="G370"/>
  <c r="F370"/>
  <c r="H369"/>
  <c r="G369"/>
  <c r="F369"/>
  <c r="H368"/>
  <c r="G368"/>
  <c r="F368"/>
  <c r="H367"/>
  <c r="G367"/>
  <c r="F367"/>
  <c r="H366"/>
  <c r="G366"/>
  <c r="F366"/>
  <c r="H365"/>
  <c r="G365"/>
  <c r="F365"/>
  <c r="E365" s="1"/>
  <c r="H364"/>
  <c r="G364"/>
  <c r="F364"/>
  <c r="H363"/>
  <c r="G363"/>
  <c r="F363"/>
  <c r="E363" s="1"/>
  <c r="H362"/>
  <c r="G362"/>
  <c r="F362"/>
  <c r="E362" s="1"/>
  <c r="H361"/>
  <c r="G361"/>
  <c r="F361"/>
  <c r="E361" s="1"/>
  <c r="H360"/>
  <c r="G360"/>
  <c r="F360"/>
  <c r="I359"/>
  <c r="E358"/>
  <c r="E357"/>
  <c r="E356"/>
  <c r="E355"/>
  <c r="E354"/>
  <c r="E353"/>
  <c r="E352"/>
  <c r="E351"/>
  <c r="E350"/>
  <c r="E349"/>
  <c r="E348"/>
  <c r="I347"/>
  <c r="H347"/>
  <c r="G347"/>
  <c r="F347"/>
  <c r="E346"/>
  <c r="E345"/>
  <c r="E344"/>
  <c r="E343"/>
  <c r="E342"/>
  <c r="E341"/>
  <c r="E340"/>
  <c r="E339"/>
  <c r="E338"/>
  <c r="E337"/>
  <c r="E336"/>
  <c r="E335" s="1"/>
  <c r="I335"/>
  <c r="H335"/>
  <c r="G335"/>
  <c r="F335"/>
  <c r="E334"/>
  <c r="E333"/>
  <c r="E332"/>
  <c r="E331"/>
  <c r="E330"/>
  <c r="E329"/>
  <c r="E328"/>
  <c r="E327"/>
  <c r="E326"/>
  <c r="E325"/>
  <c r="E324"/>
  <c r="I323"/>
  <c r="H323"/>
  <c r="G323"/>
  <c r="F323"/>
  <c r="I322"/>
  <c r="H322"/>
  <c r="G322"/>
  <c r="F322"/>
  <c r="I321"/>
  <c r="H321"/>
  <c r="G321"/>
  <c r="F321"/>
  <c r="I320"/>
  <c r="H320"/>
  <c r="G320"/>
  <c r="F320"/>
  <c r="E320" s="1"/>
  <c r="I319"/>
  <c r="H319"/>
  <c r="G319"/>
  <c r="F319"/>
  <c r="E319"/>
  <c r="I318"/>
  <c r="H318"/>
  <c r="G318"/>
  <c r="F318"/>
  <c r="E318" s="1"/>
  <c r="I317"/>
  <c r="H317"/>
  <c r="G317"/>
  <c r="F317"/>
  <c r="I316"/>
  <c r="H316"/>
  <c r="G316"/>
  <c r="F316"/>
  <c r="E316" s="1"/>
  <c r="I315"/>
  <c r="H315"/>
  <c r="G315"/>
  <c r="F315"/>
  <c r="E315" s="1"/>
  <c r="I314"/>
  <c r="H314"/>
  <c r="G314"/>
  <c r="F314"/>
  <c r="I313"/>
  <c r="H313"/>
  <c r="G313"/>
  <c r="F313"/>
  <c r="I312"/>
  <c r="H312"/>
  <c r="G312"/>
  <c r="F312"/>
  <c r="E310"/>
  <c r="E309"/>
  <c r="E308"/>
  <c r="E307"/>
  <c r="E306"/>
  <c r="E305"/>
  <c r="E304"/>
  <c r="E303"/>
  <c r="E302"/>
  <c r="E301"/>
  <c r="E300"/>
  <c r="I299"/>
  <c r="H299"/>
  <c r="G299"/>
  <c r="F299"/>
  <c r="G298"/>
  <c r="F298"/>
  <c r="E298"/>
  <c r="G297"/>
  <c r="E297" s="1"/>
  <c r="F297"/>
  <c r="H296"/>
  <c r="G296"/>
  <c r="F296"/>
  <c r="G295"/>
  <c r="F295"/>
  <c r="H294"/>
  <c r="G294"/>
  <c r="F294"/>
  <c r="E294" s="1"/>
  <c r="H293"/>
  <c r="G293"/>
  <c r="F293"/>
  <c r="H292"/>
  <c r="G292"/>
  <c r="F292"/>
  <c r="H291"/>
  <c r="G291"/>
  <c r="E291" s="1"/>
  <c r="F291"/>
  <c r="H290"/>
  <c r="G290"/>
  <c r="F290"/>
  <c r="H289"/>
  <c r="G289"/>
  <c r="F289"/>
  <c r="H288"/>
  <c r="G288"/>
  <c r="F288"/>
  <c r="E288" s="1"/>
  <c r="I287"/>
  <c r="E286"/>
  <c r="E285"/>
  <c r="E284"/>
  <c r="E283"/>
  <c r="E282"/>
  <c r="E281"/>
  <c r="E280"/>
  <c r="E279"/>
  <c r="E278"/>
  <c r="E277"/>
  <c r="E276"/>
  <c r="I275"/>
  <c r="H275"/>
  <c r="G275"/>
  <c r="F275"/>
  <c r="E274"/>
  <c r="E273"/>
  <c r="E272"/>
  <c r="E271"/>
  <c r="E270"/>
  <c r="E269"/>
  <c r="E268"/>
  <c r="E267"/>
  <c r="E266"/>
  <c r="E265"/>
  <c r="E264"/>
  <c r="I263"/>
  <c r="H263"/>
  <c r="G263"/>
  <c r="F263"/>
  <c r="E262"/>
  <c r="E261"/>
  <c r="E260"/>
  <c r="E259"/>
  <c r="E258"/>
  <c r="E257"/>
  <c r="E256"/>
  <c r="E255"/>
  <c r="E254"/>
  <c r="E253"/>
  <c r="E252"/>
  <c r="I251"/>
  <c r="H251"/>
  <c r="G251"/>
  <c r="F251"/>
  <c r="D251"/>
  <c r="E250"/>
  <c r="E249"/>
  <c r="E248"/>
  <c r="H247"/>
  <c r="E247" s="1"/>
  <c r="E246"/>
  <c r="E245"/>
  <c r="E244"/>
  <c r="E243"/>
  <c r="E242"/>
  <c r="E241"/>
  <c r="E240"/>
  <c r="I239"/>
  <c r="G239"/>
  <c r="F239"/>
  <c r="E238"/>
  <c r="E237"/>
  <c r="E236"/>
  <c r="E235"/>
  <c r="I227"/>
  <c r="E233"/>
  <c r="G227"/>
  <c r="E232"/>
  <c r="E231"/>
  <c r="E230"/>
  <c r="E229"/>
  <c r="E228"/>
  <c r="H227"/>
  <c r="E226"/>
  <c r="E225"/>
  <c r="E224"/>
  <c r="E223"/>
  <c r="E222"/>
  <c r="E221"/>
  <c r="E220"/>
  <c r="E219"/>
  <c r="E218"/>
  <c r="E217"/>
  <c r="E216"/>
  <c r="I215"/>
  <c r="H215"/>
  <c r="G215"/>
  <c r="F215"/>
  <c r="E214"/>
  <c r="E213"/>
  <c r="E212"/>
  <c r="E211"/>
  <c r="E210"/>
  <c r="E209"/>
  <c r="E208"/>
  <c r="E207"/>
  <c r="E206"/>
  <c r="E205"/>
  <c r="E204"/>
  <c r="I203"/>
  <c r="H203"/>
  <c r="G203"/>
  <c r="F203"/>
  <c r="E202"/>
  <c r="E201"/>
  <c r="E200"/>
  <c r="E199"/>
  <c r="I191"/>
  <c r="H191"/>
  <c r="G191"/>
  <c r="F191"/>
  <c r="E190"/>
  <c r="E189"/>
  <c r="E188"/>
  <c r="E187"/>
  <c r="E185"/>
  <c r="E184"/>
  <c r="E183"/>
  <c r="E182"/>
  <c r="E181"/>
  <c r="E180"/>
  <c r="I179"/>
  <c r="H179"/>
  <c r="G179"/>
  <c r="F179"/>
  <c r="E178"/>
  <c r="E177"/>
  <c r="E176"/>
  <c r="E175"/>
  <c r="E174"/>
  <c r="E173"/>
  <c r="E172"/>
  <c r="E171"/>
  <c r="E170"/>
  <c r="E169"/>
  <c r="E168"/>
  <c r="I167"/>
  <c r="H167"/>
  <c r="G167"/>
  <c r="F167"/>
  <c r="E166"/>
  <c r="E165"/>
  <c r="E164"/>
  <c r="E163"/>
  <c r="E162"/>
  <c r="E161"/>
  <c r="E160"/>
  <c r="E159"/>
  <c r="E158"/>
  <c r="E157"/>
  <c r="E156"/>
  <c r="I155"/>
  <c r="H155"/>
  <c r="G155"/>
  <c r="F155"/>
  <c r="I154"/>
  <c r="H154"/>
  <c r="G154"/>
  <c r="F154"/>
  <c r="E154" s="1"/>
  <c r="I153"/>
  <c r="G153"/>
  <c r="F153"/>
  <c r="I152"/>
  <c r="H152"/>
  <c r="G152"/>
  <c r="F152"/>
  <c r="I151"/>
  <c r="H151"/>
  <c r="G151"/>
  <c r="F151"/>
  <c r="I150"/>
  <c r="H150"/>
  <c r="G150"/>
  <c r="F150"/>
  <c r="E150" s="1"/>
  <c r="I149"/>
  <c r="H149"/>
  <c r="G149"/>
  <c r="F149"/>
  <c r="I148"/>
  <c r="H148"/>
  <c r="G148"/>
  <c r="F148"/>
  <c r="I147"/>
  <c r="H147"/>
  <c r="G147"/>
  <c r="F147"/>
  <c r="I146"/>
  <c r="H146"/>
  <c r="G146"/>
  <c r="F146"/>
  <c r="I145"/>
  <c r="H145"/>
  <c r="G145"/>
  <c r="F145"/>
  <c r="I144"/>
  <c r="H144"/>
  <c r="G144"/>
  <c r="F144"/>
  <c r="E144" s="1"/>
  <c r="E142"/>
  <c r="E141"/>
  <c r="E140"/>
  <c r="E139"/>
  <c r="E138"/>
  <c r="E137"/>
  <c r="E136"/>
  <c r="E135"/>
  <c r="E134"/>
  <c r="E133"/>
  <c r="E132"/>
  <c r="I131"/>
  <c r="H131"/>
  <c r="G131"/>
  <c r="F131"/>
  <c r="E130"/>
  <c r="E129"/>
  <c r="E128"/>
  <c r="E127"/>
  <c r="E126"/>
  <c r="E125"/>
  <c r="E124"/>
  <c r="E123"/>
  <c r="E122"/>
  <c r="E121"/>
  <c r="E120"/>
  <c r="I119"/>
  <c r="H119"/>
  <c r="G119"/>
  <c r="F119"/>
  <c r="E118"/>
  <c r="E117"/>
  <c r="E116"/>
  <c r="E115"/>
  <c r="E114"/>
  <c r="E113"/>
  <c r="E112"/>
  <c r="E111"/>
  <c r="E110"/>
  <c r="E109"/>
  <c r="E108"/>
  <c r="I107"/>
  <c r="H107"/>
  <c r="G107"/>
  <c r="F107"/>
  <c r="E106"/>
  <c r="E105"/>
  <c r="E104"/>
  <c r="E103"/>
  <c r="E102"/>
  <c r="E101"/>
  <c r="E100"/>
  <c r="E99"/>
  <c r="E98"/>
  <c r="E97"/>
  <c r="E96"/>
  <c r="I95"/>
  <c r="H95"/>
  <c r="G95"/>
  <c r="F95"/>
  <c r="E94"/>
  <c r="E93"/>
  <c r="E92"/>
  <c r="E91"/>
  <c r="E90"/>
  <c r="E89"/>
  <c r="E88"/>
  <c r="E87"/>
  <c r="E86"/>
  <c r="E85"/>
  <c r="E84"/>
  <c r="I83"/>
  <c r="H83"/>
  <c r="G83"/>
  <c r="F83"/>
  <c r="I81"/>
  <c r="I382" s="1"/>
  <c r="H81"/>
  <c r="H382" s="1"/>
  <c r="G81"/>
  <c r="F81"/>
  <c r="F382" s="1"/>
  <c r="I80"/>
  <c r="H80"/>
  <c r="H381" s="1"/>
  <c r="G80"/>
  <c r="F80"/>
  <c r="I79"/>
  <c r="I380" s="1"/>
  <c r="H79"/>
  <c r="G79"/>
  <c r="F79"/>
  <c r="I78"/>
  <c r="H78"/>
  <c r="G78"/>
  <c r="F78"/>
  <c r="I77"/>
  <c r="H77"/>
  <c r="G77"/>
  <c r="F77"/>
  <c r="I76"/>
  <c r="I377" s="1"/>
  <c r="H76"/>
  <c r="G76"/>
  <c r="F76"/>
  <c r="I75"/>
  <c r="H75"/>
  <c r="G75"/>
  <c r="F75"/>
  <c r="I74"/>
  <c r="I375" s="1"/>
  <c r="H74"/>
  <c r="G74"/>
  <c r="F74"/>
  <c r="I73"/>
  <c r="I374" s="1"/>
  <c r="H73"/>
  <c r="G73"/>
  <c r="F73"/>
  <c r="I72"/>
  <c r="I373" s="1"/>
  <c r="H72"/>
  <c r="G72"/>
  <c r="F72"/>
  <c r="I71"/>
  <c r="I372" s="1"/>
  <c r="H71"/>
  <c r="G71"/>
  <c r="F71"/>
  <c r="E69"/>
  <c r="E68"/>
  <c r="E67"/>
  <c r="E66"/>
  <c r="E65"/>
  <c r="E64"/>
  <c r="E63"/>
  <c r="E62"/>
  <c r="E61"/>
  <c r="E60"/>
  <c r="E59"/>
  <c r="I58"/>
  <c r="H58"/>
  <c r="G58"/>
  <c r="F58"/>
  <c r="E57"/>
  <c r="E56"/>
  <c r="E55"/>
  <c r="E54"/>
  <c r="E53"/>
  <c r="E52"/>
  <c r="E51"/>
  <c r="E50"/>
  <c r="E49"/>
  <c r="E48"/>
  <c r="E47"/>
  <c r="I46"/>
  <c r="H46"/>
  <c r="G46"/>
  <c r="F46"/>
  <c r="E45"/>
  <c r="E44"/>
  <c r="E43"/>
  <c r="E42"/>
  <c r="E41"/>
  <c r="E40"/>
  <c r="E39"/>
  <c r="E38"/>
  <c r="E37"/>
  <c r="E36"/>
  <c r="E35"/>
  <c r="I34"/>
  <c r="H34"/>
  <c r="G34"/>
  <c r="F34"/>
  <c r="E33"/>
  <c r="E32"/>
  <c r="E31"/>
  <c r="E30"/>
  <c r="E29"/>
  <c r="E28"/>
  <c r="E27"/>
  <c r="E26"/>
  <c r="E25"/>
  <c r="E24"/>
  <c r="E23"/>
  <c r="I22"/>
  <c r="H22"/>
  <c r="G22"/>
  <c r="F22"/>
  <c r="E21"/>
  <c r="E20"/>
  <c r="E19"/>
  <c r="E18"/>
  <c r="E17"/>
  <c r="E16"/>
  <c r="E15"/>
  <c r="E14"/>
  <c r="E13"/>
  <c r="E12"/>
  <c r="E11"/>
  <c r="I10"/>
  <c r="H10"/>
  <c r="G10"/>
  <c r="F10"/>
  <c r="B7"/>
  <c r="C7" s="1"/>
  <c r="D7" s="1"/>
  <c r="E7" s="1"/>
  <c r="F7" s="1"/>
  <c r="G7" s="1"/>
  <c r="H7" s="1"/>
  <c r="I7" s="1"/>
  <c r="J7" s="1"/>
  <c r="K7" s="1"/>
  <c r="F381" l="1"/>
  <c r="E167"/>
  <c r="E364"/>
  <c r="G381"/>
  <c r="I381"/>
  <c r="E151"/>
  <c r="E314"/>
  <c r="E317"/>
  <c r="G373"/>
  <c r="H373"/>
  <c r="E373" s="1"/>
  <c r="G382"/>
  <c r="E382" s="1"/>
  <c r="E73"/>
  <c r="E292"/>
  <c r="E370"/>
  <c r="E152"/>
  <c r="E367"/>
  <c r="E368"/>
  <c r="F379"/>
  <c r="I379"/>
  <c r="G374"/>
  <c r="H359"/>
  <c r="H374"/>
  <c r="G377"/>
  <c r="G380"/>
  <c r="E119"/>
  <c r="H239"/>
  <c r="F376"/>
  <c r="G287"/>
  <c r="G376"/>
  <c r="I311"/>
  <c r="F377"/>
  <c r="H70"/>
  <c r="F372"/>
  <c r="H377"/>
  <c r="I376"/>
  <c r="E74"/>
  <c r="G379"/>
  <c r="H376"/>
  <c r="F374"/>
  <c r="H372"/>
  <c r="F375"/>
  <c r="F378"/>
  <c r="G143"/>
  <c r="E289"/>
  <c r="E321"/>
  <c r="G375"/>
  <c r="E375" s="1"/>
  <c r="G378"/>
  <c r="E179"/>
  <c r="G359"/>
  <c r="F380"/>
  <c r="G372"/>
  <c r="F373"/>
  <c r="H375"/>
  <c r="H378"/>
  <c r="E381"/>
  <c r="E293"/>
  <c r="E10"/>
  <c r="E34"/>
  <c r="E58"/>
  <c r="E83"/>
  <c r="E107"/>
  <c r="E131"/>
  <c r="E145"/>
  <c r="E146"/>
  <c r="E147"/>
  <c r="E148"/>
  <c r="E155"/>
  <c r="E203"/>
  <c r="E263"/>
  <c r="E275"/>
  <c r="E290"/>
  <c r="E296"/>
  <c r="E312"/>
  <c r="E313"/>
  <c r="E322"/>
  <c r="E360"/>
  <c r="E366"/>
  <c r="E22"/>
  <c r="E46"/>
  <c r="I70"/>
  <c r="E95"/>
  <c r="F143"/>
  <c r="H143"/>
  <c r="E191"/>
  <c r="E215"/>
  <c r="E251"/>
  <c r="H295"/>
  <c r="E295" s="1"/>
  <c r="E299"/>
  <c r="H311"/>
  <c r="E323"/>
  <c r="E347"/>
  <c r="E369"/>
  <c r="H380"/>
  <c r="E153"/>
  <c r="E239"/>
  <c r="E77"/>
  <c r="I143"/>
  <c r="F311"/>
  <c r="F359"/>
  <c r="E234"/>
  <c r="E227" s="1"/>
  <c r="F70"/>
  <c r="E75"/>
  <c r="F227"/>
  <c r="G311"/>
  <c r="G70"/>
  <c r="E80"/>
  <c r="E149"/>
  <c r="I378"/>
  <c r="E78"/>
  <c r="E71"/>
  <c r="E76"/>
  <c r="E81"/>
  <c r="F287"/>
  <c r="E79"/>
  <c r="E72"/>
  <c r="E377" l="1"/>
  <c r="E359"/>
  <c r="G371"/>
  <c r="E374"/>
  <c r="E376"/>
  <c r="E378"/>
  <c r="E311"/>
  <c r="E380"/>
  <c r="F371"/>
  <c r="E143"/>
  <c r="E372"/>
  <c r="E287"/>
  <c r="H287"/>
  <c r="H379"/>
  <c r="E379" s="1"/>
  <c r="I371"/>
  <c r="H371"/>
  <c r="E70"/>
  <c r="E371" l="1"/>
</calcChain>
</file>

<file path=xl/sharedStrings.xml><?xml version="1.0" encoding="utf-8"?>
<sst xmlns="http://schemas.openxmlformats.org/spreadsheetml/2006/main" count="156" uniqueCount="117">
  <si>
    <t>Приложение 4
к изменениям, утвержденным
постановлением администрации
муниципального образования
Кавказский район</t>
  </si>
  <si>
    <t xml:space="preserve">Перечень мероприятий подпрограммы 
"Профилактика терроризма и экстремизма, а также минимизация и (или) ликвидация последствий проявления терроризма и экстремизма на территории муниципального образования Кавказский район» 
</t>
  </si>
  <si>
    <t>№ п/п</t>
  </si>
  <si>
    <t>Наименование мероприятия</t>
  </si>
  <si>
    <t>Статус</t>
  </si>
  <si>
    <t>Годы реализации</t>
  </si>
  <si>
    <t>Объем финансирования, всего (тыс. руб.)</t>
  </si>
  <si>
    <t>в том числе по источникам финансирования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</si>
  <si>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</si>
  <si>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средств, исполнитель</t>
  </si>
  <si>
    <t>федеральный бюджет</t>
  </si>
  <si>
    <t>краевой бюджет</t>
  </si>
  <si>
    <t>местный бюджет</t>
  </si>
  <si>
    <t>внебюджетные источник</t>
  </si>
  <si>
    <t>Цель:  профилактика террористических и экстремистских проявлений на территории Кавказского района края в рамках реализации государственной политики в области противодействия терроризму и экстремизму, совершенствования системы муниципального управления в кризисных ситуациях в Кавказском  районе, совершенствование системы обеспечения безопасности населения Кавказского района</t>
  </si>
  <si>
    <t>1</t>
  </si>
  <si>
    <t>Задача:  информационно-пропагандистское сопровождение антитеррористической деятельности на территории Кавказского района,  повышение эффективности мер противодействия терроризму,   проявлениям политического, этнического и религиозного экстремизма</t>
  </si>
  <si>
    <t>1.1</t>
  </si>
  <si>
    <t xml:space="preserve">всего </t>
  </si>
  <si>
    <t xml:space="preserve">Повышение уровня информационно-пропагандистского сопровождения антитеррористической 
деятельности
</t>
  </si>
  <si>
    <t>отдел моло-дежной поли-тики</t>
  </si>
  <si>
    <t>1.2</t>
  </si>
  <si>
    <t>1.3</t>
  </si>
  <si>
    <t>1.4</t>
  </si>
  <si>
    <t>1.5</t>
  </si>
  <si>
    <t>Итого по отделу молодежной политики</t>
  </si>
  <si>
    <t>2</t>
  </si>
  <si>
    <t>Задача: повышение инженерно-технической защищенности образовательных учреждений, учреждений культуры, учреждений подведомственных отделу по физической культуре и спорту, отделу здравоохранения муниципального образования  Кавказский район, организация доступа на территорию учреждений</t>
  </si>
  <si>
    <t>2.1</t>
  </si>
  <si>
    <t xml:space="preserve">управление образования,
учреждения образования
</t>
  </si>
  <si>
    <t>Ремонт ограждения в СОШ №8, д/с №5</t>
  </si>
  <si>
    <t>Ремонт ограждения в СОШ № 5,19, д/с № 28</t>
  </si>
  <si>
    <t>Ремонт ограждения в СОШ № 2,12,20,21</t>
  </si>
  <si>
    <t>Ремонт ограждения в  д/с № 5,7,28</t>
  </si>
  <si>
    <t>Установка турникетов в СОШ № 7,14,17, лицей №3</t>
  </si>
  <si>
    <t>-</t>
  </si>
  <si>
    <t>2.2</t>
  </si>
  <si>
    <t>Повышение уровня антитеррористической защищен-ности образовательных учреждений</t>
  </si>
  <si>
    <t>2.3</t>
  </si>
  <si>
    <t>2.4</t>
  </si>
  <si>
    <t>2.5</t>
  </si>
  <si>
    <t>Итого по управлению образования</t>
  </si>
  <si>
    <t>2.6</t>
  </si>
  <si>
    <t>Повышение антитеррористической защищен-ности зданий, сооружений учреждений дополни-тельного образования  и культуры</t>
  </si>
  <si>
    <t xml:space="preserve">отдел куль-туры, учреж-дения
отдела куль-туры
</t>
  </si>
  <si>
    <t>2.7</t>
  </si>
  <si>
    <t>2.8</t>
  </si>
  <si>
    <t>Установка оборудования в МБУ ДО "ДМШ №1 им. Свиридова"</t>
  </si>
  <si>
    <t>2.9</t>
  </si>
  <si>
    <t>2.10</t>
  </si>
  <si>
    <t>2.11</t>
  </si>
  <si>
    <t>Установка в МБУ ДО ДМШ № 1, МБУ ДО ДМШ № 2, МБУ ДО ДХШ, МБУ ДО ДШИ ст. Кавказской, МБУ ДО ДШИ ст. Казанской</t>
  </si>
  <si>
    <t>Установка в МКУК "ЦМБ"</t>
  </si>
  <si>
    <t>Итого по отделу культуры</t>
  </si>
  <si>
    <t>2.12</t>
  </si>
  <si>
    <t>Повышение антитеррористической защищен-ности зданий, сооружений учреждений физической культуры и спорта</t>
  </si>
  <si>
    <t xml:space="preserve">отдел по физической культуре и спорту,                                                                           учреждения
ОФКиС
</t>
  </si>
  <si>
    <t>Установка систем видеонаблюдения в МБУ СШ № 1, МБУ СШ "Буревестник"</t>
  </si>
  <si>
    <t>Установка систем видеонаблюдения в МБУ СШ "Буревестник", МБУ СШ "Смена", МБУ СШ "Прометей", МБУ СШ "Ника"</t>
  </si>
  <si>
    <t>Установка систем видеонаблюдения в МБУ СШ "Ника", обслуживание систем видеонаблюдения в МБУ СШ № 1</t>
  </si>
  <si>
    <t xml:space="preserve">Обслуживание систем видеонаблюдения в учреждениях физической культуры и спорта       </t>
  </si>
  <si>
    <t>2.13</t>
  </si>
  <si>
    <t>2.14</t>
  </si>
  <si>
    <t>Установка металлодетекторов в МБУ СШ "Буревестник", МБУ СШ №1, оборудование контрольно-пропускных пунктов в МБУ СШ № 1, МБУ СШ "Ника"</t>
  </si>
  <si>
    <t>Установка металлодетектора в МБУ СШ "Олимп", оборудование контрольно-пропускного пункта и установка турникетов в МБУ СШ "Буревестник" , приобретение шкафов в МБУ СШ № 1</t>
  </si>
  <si>
    <t>2.15</t>
  </si>
  <si>
    <t>Итого по отделу по физической культуре и спорту</t>
  </si>
  <si>
    <t>2.16</t>
  </si>
  <si>
    <t>Повышение антитеррористической защищенности зданий, сооружений, учреждений здравоохранения</t>
  </si>
  <si>
    <t>отдел здравоохранения, учреждения здравоохранения</t>
  </si>
  <si>
    <t xml:space="preserve">Итого по отделу здравоохранения </t>
  </si>
  <si>
    <t>2.17</t>
  </si>
  <si>
    <t>Повышение антитеррористической защищен-ности мест массового пребывания людей</t>
  </si>
  <si>
    <t>Администрация МО Кавказский район</t>
  </si>
  <si>
    <t>2.18</t>
  </si>
  <si>
    <t>Повышение антитеррористической защищенности здания администрации МО Кавказский район</t>
  </si>
  <si>
    <t>2.19</t>
  </si>
  <si>
    <t>Итого по администрации МО Кавказский район</t>
  </si>
  <si>
    <t>Всего по подпрограмме</t>
  </si>
  <si>
    <t xml:space="preserve">Начальник отдела по делам казачества и военным вопросам                                                                
                                                                                                                           </t>
  </si>
  <si>
    <t xml:space="preserve">администрации муниципального образования </t>
  </si>
  <si>
    <t>Кавказский район</t>
  </si>
  <si>
    <t xml:space="preserve"> </t>
  </si>
  <si>
    <t>И.А. Сытников</t>
  </si>
  <si>
    <r>
      <t xml:space="preserve">Мероприятие № 2.1
</t>
    </r>
    <r>
      <rPr>
        <sz val="12"/>
        <rFont val="Times New Roman"/>
        <family val="1"/>
        <charset val="204"/>
      </rPr>
      <t>Участие в профилактике терроризма в части обеспечения инженерно-технической защищенности в муниципальных образовательных организациях,  оснащение образовательных учреждений  системами экстренного оповещения (в том числе отдельных элементов системы)</t>
    </r>
  </si>
  <si>
    <t>Доборудование системы видеонаблюдения в МБУ ДО "ДМШ №1 им. Свиридова"</t>
  </si>
  <si>
    <t>Монтаж системы охранной сигнализации в МБУ ДО ДШИ ст. Казанской; услуги охраны в ночное время</t>
  </si>
  <si>
    <r>
      <t xml:space="preserve">Мероприятие № 3.6
</t>
    </r>
    <r>
      <rPr>
        <sz val="12"/>
        <rFont val="Times New Roman"/>
        <family val="1"/>
        <charset val="204"/>
      </rPr>
      <t>Установка (монтаж)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приборов системы тревожной и охранной сигнализации с выводом на пульт централизованной охраны отдела вневедомственной охраны
</t>
    </r>
  </si>
  <si>
    <t>Оборудование контрольно-пропускных пунктов в МБУ ДО СШ "Олимп", МБУ ДО СШ "Юность", МБУ ДО СШ "Смена", МБУ ДО СШ № 1</t>
  </si>
  <si>
    <t>Обслуживание систем видеонаблюдения в учреждениях физической культуры и спорта.        Установка (дооборудование), ремонт систем видеонаблюдения в МБУ ДО СШ "Олимп",  МБУ ДО СШ "Буревестник", МБУ ДО СШ "Смена", МБУ ДО СШ № 1</t>
  </si>
  <si>
    <t>Оснащение системой оповещения  5 объектов - МБУ ДО СШ "Буревестник, МБУ ДО СШ "Юность", МБУ ДО СШ "Смена",  МБУ ДО СШ "Олимп", МБУ ДО СШ № 1</t>
  </si>
  <si>
    <t>установка системы оповещения в Лицее №3</t>
  </si>
  <si>
    <t>Повышение антитеррористической защищенности зданий, сооружений учреждений физической культуры и спорта</t>
  </si>
  <si>
    <r>
      <t xml:space="preserve">Мероприятие № 3.3
</t>
    </r>
    <r>
      <rPr>
        <sz val="12"/>
        <rFont val="Times New Roman"/>
        <family val="1"/>
        <charset val="204"/>
      </rPr>
      <t xml:space="preserve">Установка оборудования для постановки под охрану, монтаж  (дооборудование) систем охранной сигнализации, охрана объекта и (или) имущества, в том числе с применением систем централизованного наблюдения в ночное время
</t>
    </r>
  </si>
  <si>
    <r>
      <t xml:space="preserve">Мероприятие № 3.1
</t>
    </r>
    <r>
      <rPr>
        <sz val="12"/>
        <rFont val="Times New Roman"/>
        <family val="1"/>
        <charset val="204"/>
      </rPr>
      <t>Установка (демонтаж, монтаж), модернизация, дооборудование, ремонт, замена (в том числе элементов) систем видеонаблюдения, приобретение оборудования (в том числе элементов) для систем видеонаблюдения</t>
    </r>
  </si>
  <si>
    <r>
      <t xml:space="preserve">Мероприятие №1.1
</t>
    </r>
    <r>
      <rPr>
        <sz val="12"/>
        <rFont val="Times New Roman"/>
        <family val="1"/>
        <charset val="204"/>
      </rPr>
      <t xml:space="preserve">Изготовление агитационного материала по профилактике терроризма и экстремизма
</t>
    </r>
  </si>
  <si>
    <r>
      <t xml:space="preserve">Мероприятие №1.2
</t>
    </r>
    <r>
      <rPr>
        <sz val="12"/>
        <rFont val="Times New Roman"/>
        <family val="1"/>
        <charset val="204"/>
      </rPr>
      <t xml:space="preserve">Проведение студенческой конференции «Профилактика терроризма и экстремизма в молодежной среде»
</t>
    </r>
  </si>
  <si>
    <r>
      <t xml:space="preserve">Мероприятие № 1.3
</t>
    </r>
    <r>
      <rPr>
        <sz val="12"/>
        <rFont val="Times New Roman"/>
        <family val="1"/>
        <charset val="204"/>
      </rPr>
      <t xml:space="preserve">Проведение выездного обучающего семинара с представителями молодежного актива по вопросу профилактики терроризма и экстремизма в молодежной среде
</t>
    </r>
  </si>
  <si>
    <r>
      <t xml:space="preserve">Мероприятие № 1.4
</t>
    </r>
    <r>
      <rPr>
        <sz val="12"/>
        <rFont val="Times New Roman"/>
        <family val="1"/>
        <charset val="204"/>
      </rPr>
      <t xml:space="preserve">Проведение районного конкурса на создание видеороликов и плакатов в рамках профилактики экстремистской и террористической деятельности
</t>
    </r>
  </si>
  <si>
    <r>
      <t xml:space="preserve">Мероприятие № 1.5
</t>
    </r>
    <r>
      <rPr>
        <sz val="12"/>
        <rFont val="Times New Roman"/>
        <family val="1"/>
        <charset val="204"/>
      </rPr>
      <t xml:space="preserve">Проведение конкурса уголков антитеррористической направленности и конкурса уголков по выявлению запрещенного интернет-контента в целях профилактики террористической и экстремистской деятельности
</t>
    </r>
  </si>
  <si>
    <r>
      <t xml:space="preserve">Мероприятие № 2.2
</t>
    </r>
    <r>
      <rPr>
        <sz val="12"/>
        <rFont val="Times New Roman"/>
        <family val="1"/>
        <charset val="204"/>
      </rPr>
      <t xml:space="preserve">Услуги по охране образовательных учреждений охранными предприятиями
</t>
    </r>
  </si>
  <si>
    <r>
      <t xml:space="preserve">Мероприятие № 2.3
</t>
    </r>
    <r>
      <rPr>
        <sz val="12"/>
        <rFont val="Times New Roman"/>
        <family val="1"/>
        <charset val="204"/>
      </rPr>
      <t>Обеспечение образовательных учреждений современными системами тревожной и охранной сигнализации и системами видеонаблюдения,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
</t>
    </r>
  </si>
  <si>
    <r>
      <t xml:space="preserve">Мероприятие № 2.4
</t>
    </r>
    <r>
      <rPr>
        <sz val="12"/>
        <rFont val="Times New Roman"/>
        <family val="1"/>
        <charset val="204"/>
      </rPr>
      <t xml:space="preserve">Техническое обслуживание (ремонт) кнопок тревожной сигнализации, охранной сигнализации и  охрана объектов с помощью кнопок тревожной сигнализации и охранной сигнализации
</t>
    </r>
  </si>
  <si>
    <r>
      <t xml:space="preserve">Мероприятие № 2.5
</t>
    </r>
    <r>
      <rPr>
        <sz val="12"/>
        <rFont val="Times New Roman"/>
        <family val="1"/>
        <charset val="204"/>
      </rPr>
      <t xml:space="preserve">Техническое обслуживание систем видеонаблюдения
</t>
    </r>
  </si>
  <si>
    <r>
      <t xml:space="preserve">Мероприятие № 3.2
</t>
    </r>
    <r>
      <rPr>
        <sz val="12"/>
        <rFont val="Times New Roman"/>
        <family val="1"/>
        <charset val="204"/>
      </rPr>
      <t xml:space="preserve">Обслуживание лицензированной физической охраной
</t>
    </r>
  </si>
  <si>
    <r>
      <t xml:space="preserve">Мероприятие № 3.4
</t>
    </r>
    <r>
      <rPr>
        <sz val="12"/>
        <rFont val="Times New Roman"/>
        <family val="1"/>
        <charset val="204"/>
      </rPr>
      <t xml:space="preserve">Техническое обслуживание кнопок тревожной сигнализации, охрана объекта с помощью кнопок тревожной сигнализации 
</t>
    </r>
  </si>
  <si>
    <r>
      <t xml:space="preserve">Мероприятие № 3.5
</t>
    </r>
    <r>
      <rPr>
        <sz val="12"/>
        <rFont val="Times New Roman"/>
        <family val="1"/>
        <charset val="204"/>
      </rPr>
      <t xml:space="preserve">Техническое обслуживание систем видеонаблюдения
</t>
    </r>
  </si>
  <si>
    <r>
      <t xml:space="preserve">Мероприятие № 4.1
</t>
    </r>
    <r>
      <rPr>
        <sz val="12"/>
        <rFont val="Times New Roman"/>
        <family val="1"/>
        <charset val="204"/>
      </rPr>
      <t xml:space="preserve"> Установка (демонтаж, монтаж), модернизация, дооборудование, ремонт, замена (в том числе элементов) и обслуживание систем видеонаблюдения, приобретение оборудования (в том числе элементов) для систем видеонаблюдения
</t>
    </r>
  </si>
  <si>
    <r>
      <t xml:space="preserve">Мероприятие № 4.2
</t>
    </r>
    <r>
      <rPr>
        <sz val="12"/>
        <rFont val="Times New Roman"/>
        <family val="1"/>
        <charset val="204"/>
      </rPr>
      <t>Техническое обслуживание кнопок тревожной сигнализации, охрана объекта с помощью кнопок тревожной сигнализации</t>
    </r>
  </si>
  <si>
    <r>
      <t>Мероприятие № 4.3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Приобретение и установка стационарных металлодетекторов и оборудование контрольно-пропускных пунктов, приобретение шкафов для хранения предметов, запрещенных для проноса</t>
    </r>
  </si>
  <si>
    <r>
      <t>Мероприятие № 4.4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Обеспечение  учреждений спортивной направленности современными системами тревожной и охранной сигнализации с выводом на пульт централизованной охраны отдела вневедомственной охраны, оснащение учреждений спортивной направленности системами экстренного оповещения (в том числе отдельных элементов системы)</t>
    </r>
  </si>
  <si>
    <r>
      <t xml:space="preserve">Мероприятие № 5.1
</t>
    </r>
    <r>
      <rPr>
        <sz val="12"/>
        <rFont val="Times New Roman"/>
        <family val="1"/>
        <charset val="204"/>
      </rPr>
      <t>Осуществление отдельных государственных полномочий по реализации в муниципальных учреждениях здравоохранения  Краснодарского края  мероприятий по профилактике терроризма в Краснодарском крае</t>
    </r>
  </si>
  <si>
    <r>
      <t xml:space="preserve">Мероприятие № 6.1
</t>
    </r>
    <r>
      <rPr>
        <sz val="12"/>
        <rFont val="Times New Roman"/>
        <family val="1"/>
        <charset val="204"/>
      </rPr>
      <t xml:space="preserve">Приобретение передвижных, мобильных металлических ограждений, применяемых при проведении массовых мероприятий
</t>
    </r>
  </si>
  <si>
    <r>
      <t xml:space="preserve">Мероприятие № 6.2
</t>
    </r>
    <r>
      <rPr>
        <sz val="12"/>
        <rFont val="Times New Roman"/>
        <family val="1"/>
        <charset val="204"/>
      </rPr>
      <t>Приобретение и установка стационарного металлодетектора, турникета, автоматического шлагбаума в месте массового пребывания людей</t>
    </r>
    <r>
      <rPr>
        <strike/>
        <sz val="12"/>
        <color rgb="FFFF0000"/>
        <rFont val="Times New Roman"/>
        <family val="1"/>
        <charset val="204"/>
      </rPr>
      <t xml:space="preserve">  
</t>
    </r>
  </si>
  <si>
    <r>
      <t xml:space="preserve">Мероприятие № 6.3 
</t>
    </r>
    <r>
      <rPr>
        <sz val="12"/>
        <rFont val="Times New Roman"/>
        <family val="1"/>
        <charset val="204"/>
      </rPr>
      <t>Приобретение,установка (монтаж, демонтаж), модернизация, ремонт и техническое обслуживание, выполнение работ по обеспечению сопряжения с АПК "Безопасный город"   систем видеонаблюдения  в месте массового пребывания людей</t>
    </r>
    <r>
      <rPr>
        <strike/>
        <sz val="12"/>
        <color rgb="FFFF0000"/>
        <rFont val="Times New Roman"/>
        <family val="1"/>
        <charset val="204"/>
      </rPr>
      <t xml:space="preserve">  
</t>
    </r>
  </si>
  <si>
    <t>от 27.04.2023 № 603</t>
  </si>
  <si>
    <t>Приложение 2
к подпрограмме "Профилактика
терроризма и экстремизма, а также
минимизация и (или) ликвидация последствий
проявления терроризма и экстремизма
на территории муниципального
образования Кавказский район"
муниципальной программы муниципального образования Кавказский район
"Обеспечение безопасности населения",
 утвержденной постановлением администрации
муниципального образования
Кавказский район
от 29.10.2014 г. № 1717
(в редакции постановления администрации
муниципального образования Кавказский район
от  27.04.2023 № 603)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</si>
</sst>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trike/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0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0" fontId="0" fillId="0" borderId="1" xfId="0" applyFont="1" applyBorder="1"/>
    <xf numFmtId="0" fontId="0" fillId="2" borderId="4" xfId="0" applyFont="1" applyFill="1" applyBorder="1" applyAlignment="1"/>
    <xf numFmtId="0" fontId="0" fillId="2" borderId="3" xfId="0" applyFont="1" applyFill="1" applyBorder="1" applyAlignment="1"/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9"/>
  <sheetViews>
    <sheetView tabSelected="1" view="pageBreakPreview" zoomScale="90" zoomScaleNormal="80" zoomScaleSheetLayoutView="90" workbookViewId="0">
      <selection activeCell="H3" sqref="H3:K3"/>
    </sheetView>
  </sheetViews>
  <sheetFormatPr defaultColWidth="8.7109375" defaultRowHeight="15"/>
  <cols>
    <col min="1" max="1" width="6.85546875" style="51" customWidth="1"/>
    <col min="2" max="2" width="38" style="51" customWidth="1"/>
    <col min="3" max="3" width="7.42578125" style="51" customWidth="1"/>
    <col min="4" max="4" width="10.85546875" style="51" customWidth="1"/>
    <col min="5" max="5" width="14.28515625" style="51" customWidth="1"/>
    <col min="6" max="6" width="13.140625" style="51" customWidth="1"/>
    <col min="7" max="9" width="13.7109375" style="51" customWidth="1"/>
    <col min="10" max="10" width="14.85546875" style="51" customWidth="1"/>
    <col min="11" max="11" width="15.28515625" style="51" customWidth="1"/>
    <col min="12" max="16" width="8.7109375" style="51"/>
    <col min="17" max="17" width="8.140625" style="51" customWidth="1"/>
    <col min="18" max="16384" width="8.7109375" style="51"/>
  </cols>
  <sheetData>
    <row r="1" spans="1:22" ht="75" customHeight="1">
      <c r="F1" s="1"/>
      <c r="G1" s="2"/>
      <c r="H1" s="110" t="s">
        <v>0</v>
      </c>
      <c r="I1" s="110"/>
      <c r="J1" s="110"/>
      <c r="K1" s="110"/>
    </row>
    <row r="2" spans="1:22" ht="15.75" customHeight="1">
      <c r="F2" s="3"/>
      <c r="G2" s="2"/>
      <c r="H2" s="111" t="s">
        <v>115</v>
      </c>
      <c r="I2" s="112"/>
      <c r="J2" s="112"/>
      <c r="K2" s="112"/>
    </row>
    <row r="3" spans="1:22" ht="258" customHeight="1">
      <c r="F3" s="1"/>
      <c r="G3" s="2"/>
      <c r="H3" s="113" t="s">
        <v>116</v>
      </c>
      <c r="I3" s="113"/>
      <c r="J3" s="113"/>
      <c r="K3" s="113"/>
      <c r="Q3" s="4"/>
      <c r="R3" s="52"/>
      <c r="S3" s="52"/>
      <c r="T3" s="52"/>
      <c r="U3" s="52"/>
      <c r="V3" s="52"/>
    </row>
    <row r="4" spans="1:22" ht="63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22" ht="27.75" customHeight="1">
      <c r="A5" s="115" t="s">
        <v>2</v>
      </c>
      <c r="B5" s="116" t="s">
        <v>3</v>
      </c>
      <c r="C5" s="105" t="s">
        <v>4</v>
      </c>
      <c r="D5" s="105" t="s">
        <v>5</v>
      </c>
      <c r="E5" s="117" t="s">
        <v>6</v>
      </c>
      <c r="F5" s="117" t="s">
        <v>7</v>
      </c>
      <c r="G5" s="117"/>
      <c r="H5" s="117"/>
      <c r="I5" s="117"/>
      <c r="J5" s="117" t="s">
        <v>8</v>
      </c>
      <c r="K5" s="116" t="s">
        <v>9</v>
      </c>
    </row>
    <row r="6" spans="1:22" ht="112.15" customHeight="1">
      <c r="A6" s="115"/>
      <c r="B6" s="116"/>
      <c r="C6" s="105"/>
      <c r="D6" s="105"/>
      <c r="E6" s="117"/>
      <c r="F6" s="36" t="s">
        <v>10</v>
      </c>
      <c r="G6" s="36" t="s">
        <v>11</v>
      </c>
      <c r="H6" s="36" t="s">
        <v>12</v>
      </c>
      <c r="I6" s="36" t="s">
        <v>13</v>
      </c>
      <c r="J6" s="117"/>
      <c r="K6" s="116"/>
    </row>
    <row r="7" spans="1:22" ht="15.75">
      <c r="A7" s="5">
        <v>1</v>
      </c>
      <c r="B7" s="6">
        <f t="shared" ref="B7:K7" si="0">A7+1</f>
        <v>2</v>
      </c>
      <c r="C7" s="6">
        <f t="shared" si="0"/>
        <v>3</v>
      </c>
      <c r="D7" s="6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7">
        <f t="shared" si="0"/>
        <v>9</v>
      </c>
      <c r="J7" s="7">
        <f t="shared" si="0"/>
        <v>10</v>
      </c>
      <c r="K7" s="7">
        <f t="shared" si="0"/>
        <v>11</v>
      </c>
    </row>
    <row r="8" spans="1:22" ht="55.5" customHeight="1">
      <c r="A8" s="8"/>
      <c r="B8" s="107" t="s">
        <v>14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22" ht="39.75" customHeight="1">
      <c r="A9" s="38" t="s">
        <v>15</v>
      </c>
      <c r="B9" s="105" t="s">
        <v>16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22" ht="17.45" customHeight="1">
      <c r="A10" s="108" t="s">
        <v>17</v>
      </c>
      <c r="B10" s="88" t="s">
        <v>95</v>
      </c>
      <c r="C10" s="88"/>
      <c r="D10" s="53" t="s">
        <v>18</v>
      </c>
      <c r="E10" s="54">
        <f>E11+E12+E13+E14+E15+E16+E17+E18+E19+E20+E21</f>
        <v>50</v>
      </c>
      <c r="F10" s="54">
        <f>F11+F12+F13+F14+F15+F16+F17+F18+F19+F20+F21</f>
        <v>0</v>
      </c>
      <c r="G10" s="54">
        <f>G11+G12+G13+G14+G15+G16+G17+G18+G19+G20+G21</f>
        <v>0</v>
      </c>
      <c r="H10" s="54">
        <f>H11+H12+H13+H14+H15+H16+H17+H18+H19+H20+H21</f>
        <v>50</v>
      </c>
      <c r="I10" s="54">
        <f>I11+I12+I13+I14+I15+I16+I17+I18+I19+I20+I21</f>
        <v>0</v>
      </c>
      <c r="J10" s="106" t="s">
        <v>19</v>
      </c>
      <c r="K10" s="106" t="s">
        <v>20</v>
      </c>
    </row>
    <row r="11" spans="1:22" ht="15.75">
      <c r="A11" s="108"/>
      <c r="B11" s="88"/>
      <c r="C11" s="88"/>
      <c r="D11" s="35">
        <v>2015</v>
      </c>
      <c r="E11" s="36">
        <f t="shared" ref="E11:E21" si="1">F11+G11+H11+I11</f>
        <v>5</v>
      </c>
      <c r="F11" s="36">
        <v>0</v>
      </c>
      <c r="G11" s="36">
        <v>0</v>
      </c>
      <c r="H11" s="36">
        <v>5</v>
      </c>
      <c r="I11" s="36">
        <v>0</v>
      </c>
      <c r="J11" s="106"/>
      <c r="K11" s="106"/>
    </row>
    <row r="12" spans="1:22" ht="15.75">
      <c r="A12" s="108"/>
      <c r="B12" s="88"/>
      <c r="C12" s="88"/>
      <c r="D12" s="35">
        <v>2016</v>
      </c>
      <c r="E12" s="36">
        <f t="shared" si="1"/>
        <v>5</v>
      </c>
      <c r="F12" s="36">
        <v>0</v>
      </c>
      <c r="G12" s="36">
        <v>0</v>
      </c>
      <c r="H12" s="36">
        <v>5</v>
      </c>
      <c r="I12" s="36">
        <v>0</v>
      </c>
      <c r="J12" s="106"/>
      <c r="K12" s="106"/>
    </row>
    <row r="13" spans="1:22" ht="15.75">
      <c r="A13" s="108"/>
      <c r="B13" s="88"/>
      <c r="C13" s="88"/>
      <c r="D13" s="35">
        <v>2017</v>
      </c>
      <c r="E13" s="36">
        <f t="shared" si="1"/>
        <v>5</v>
      </c>
      <c r="F13" s="36">
        <v>0</v>
      </c>
      <c r="G13" s="36">
        <v>0</v>
      </c>
      <c r="H13" s="36">
        <v>5</v>
      </c>
      <c r="I13" s="36">
        <v>0</v>
      </c>
      <c r="J13" s="106"/>
      <c r="K13" s="106"/>
    </row>
    <row r="14" spans="1:22" ht="17.25" customHeight="1">
      <c r="A14" s="108"/>
      <c r="B14" s="88"/>
      <c r="C14" s="88"/>
      <c r="D14" s="35">
        <v>2018</v>
      </c>
      <c r="E14" s="36">
        <f t="shared" si="1"/>
        <v>5</v>
      </c>
      <c r="F14" s="36">
        <v>0</v>
      </c>
      <c r="G14" s="36">
        <v>0</v>
      </c>
      <c r="H14" s="36">
        <v>5</v>
      </c>
      <c r="I14" s="36">
        <v>0</v>
      </c>
      <c r="J14" s="106"/>
      <c r="K14" s="106"/>
    </row>
    <row r="15" spans="1:22" ht="16.5" customHeight="1">
      <c r="A15" s="108"/>
      <c r="B15" s="88"/>
      <c r="C15" s="88"/>
      <c r="D15" s="35">
        <v>2019</v>
      </c>
      <c r="E15" s="36">
        <f t="shared" si="1"/>
        <v>5</v>
      </c>
      <c r="F15" s="36">
        <v>0</v>
      </c>
      <c r="G15" s="36">
        <v>0</v>
      </c>
      <c r="H15" s="36">
        <v>5</v>
      </c>
      <c r="I15" s="36">
        <v>0</v>
      </c>
      <c r="J15" s="106"/>
      <c r="K15" s="106"/>
    </row>
    <row r="16" spans="1:22" ht="20.25" customHeight="1">
      <c r="A16" s="108"/>
      <c r="B16" s="88"/>
      <c r="C16" s="88"/>
      <c r="D16" s="35">
        <v>2020</v>
      </c>
      <c r="E16" s="36">
        <f t="shared" si="1"/>
        <v>0</v>
      </c>
      <c r="F16" s="36">
        <v>0</v>
      </c>
      <c r="G16" s="36">
        <v>0</v>
      </c>
      <c r="H16" s="36">
        <v>0</v>
      </c>
      <c r="I16" s="36">
        <v>0</v>
      </c>
      <c r="J16" s="106"/>
      <c r="K16" s="106"/>
    </row>
    <row r="17" spans="1:11" ht="20.25" customHeight="1">
      <c r="A17" s="108"/>
      <c r="B17" s="88"/>
      <c r="C17" s="88"/>
      <c r="D17" s="35">
        <v>2021</v>
      </c>
      <c r="E17" s="36">
        <f t="shared" si="1"/>
        <v>5</v>
      </c>
      <c r="F17" s="36">
        <v>0</v>
      </c>
      <c r="G17" s="36">
        <v>0</v>
      </c>
      <c r="H17" s="36">
        <v>5</v>
      </c>
      <c r="I17" s="36">
        <v>0</v>
      </c>
      <c r="J17" s="106"/>
      <c r="K17" s="106"/>
    </row>
    <row r="18" spans="1:11" ht="20.25" customHeight="1">
      <c r="A18" s="108"/>
      <c r="B18" s="88"/>
      <c r="C18" s="88"/>
      <c r="D18" s="35">
        <v>2022</v>
      </c>
      <c r="E18" s="36">
        <f t="shared" si="1"/>
        <v>5</v>
      </c>
      <c r="F18" s="36">
        <v>0</v>
      </c>
      <c r="G18" s="36">
        <v>0</v>
      </c>
      <c r="H18" s="36">
        <v>5</v>
      </c>
      <c r="I18" s="36">
        <v>0</v>
      </c>
      <c r="J18" s="106"/>
      <c r="K18" s="106"/>
    </row>
    <row r="19" spans="1:11" ht="20.25" customHeight="1">
      <c r="A19" s="108"/>
      <c r="B19" s="88"/>
      <c r="C19" s="88"/>
      <c r="D19" s="35">
        <v>2023</v>
      </c>
      <c r="E19" s="36">
        <f t="shared" si="1"/>
        <v>5</v>
      </c>
      <c r="F19" s="36">
        <v>0</v>
      </c>
      <c r="G19" s="36">
        <v>0</v>
      </c>
      <c r="H19" s="36">
        <v>5</v>
      </c>
      <c r="I19" s="36">
        <v>0</v>
      </c>
      <c r="J19" s="106"/>
      <c r="K19" s="106"/>
    </row>
    <row r="20" spans="1:11" ht="20.25" customHeight="1">
      <c r="A20" s="108"/>
      <c r="B20" s="88"/>
      <c r="C20" s="88"/>
      <c r="D20" s="35">
        <v>2024</v>
      </c>
      <c r="E20" s="36">
        <f t="shared" si="1"/>
        <v>5</v>
      </c>
      <c r="F20" s="36">
        <v>0</v>
      </c>
      <c r="G20" s="36">
        <v>0</v>
      </c>
      <c r="H20" s="36">
        <v>5</v>
      </c>
      <c r="I20" s="36">
        <v>0</v>
      </c>
      <c r="J20" s="106"/>
      <c r="K20" s="106"/>
    </row>
    <row r="21" spans="1:11" ht="15.75">
      <c r="A21" s="108"/>
      <c r="B21" s="88"/>
      <c r="C21" s="88"/>
      <c r="D21" s="35">
        <v>2025</v>
      </c>
      <c r="E21" s="36">
        <f t="shared" si="1"/>
        <v>5</v>
      </c>
      <c r="F21" s="36">
        <v>0</v>
      </c>
      <c r="G21" s="36">
        <v>0</v>
      </c>
      <c r="H21" s="36">
        <v>5</v>
      </c>
      <c r="I21" s="36">
        <v>0</v>
      </c>
      <c r="J21" s="106"/>
      <c r="K21" s="106"/>
    </row>
    <row r="22" spans="1:11" ht="17.45" customHeight="1">
      <c r="A22" s="108" t="s">
        <v>21</v>
      </c>
      <c r="B22" s="88" t="s">
        <v>96</v>
      </c>
      <c r="C22" s="88"/>
      <c r="D22" s="53" t="s">
        <v>18</v>
      </c>
      <c r="E22" s="54">
        <f>E23+E24+E25+E26+E27+E28+E29+E30+E31+E32+E33</f>
        <v>150</v>
      </c>
      <c r="F22" s="54">
        <f>F23+F24+F25+F26+F27+F28+F29+F30+F31+F32+F33</f>
        <v>0</v>
      </c>
      <c r="G22" s="54">
        <f>G23+G24+G25+G26+G27+G28+G29+G30+G31+G32+G33</f>
        <v>0</v>
      </c>
      <c r="H22" s="54">
        <f>H23+H24+H25+H26+H27+H28+H29+H30+H31+H32+H33</f>
        <v>150</v>
      </c>
      <c r="I22" s="54">
        <f>I23+I24+I25+I26+I27+I28+I29+I30+I31+I32+I33</f>
        <v>0</v>
      </c>
      <c r="J22" s="106"/>
      <c r="K22" s="106"/>
    </row>
    <row r="23" spans="1:11" ht="15.75">
      <c r="A23" s="108"/>
      <c r="B23" s="88"/>
      <c r="C23" s="88"/>
      <c r="D23" s="35">
        <v>2015</v>
      </c>
      <c r="E23" s="36">
        <f t="shared" ref="E23:E33" si="2">F23+G23+H23+I23</f>
        <v>15</v>
      </c>
      <c r="F23" s="36">
        <v>0</v>
      </c>
      <c r="G23" s="36">
        <v>0</v>
      </c>
      <c r="H23" s="36">
        <v>15</v>
      </c>
      <c r="I23" s="36">
        <v>0</v>
      </c>
      <c r="J23" s="106"/>
      <c r="K23" s="106"/>
    </row>
    <row r="24" spans="1:11" ht="15.75">
      <c r="A24" s="108"/>
      <c r="B24" s="88"/>
      <c r="C24" s="88"/>
      <c r="D24" s="35">
        <v>2016</v>
      </c>
      <c r="E24" s="36">
        <f t="shared" si="2"/>
        <v>15</v>
      </c>
      <c r="F24" s="36">
        <v>0</v>
      </c>
      <c r="G24" s="36">
        <v>0</v>
      </c>
      <c r="H24" s="36">
        <v>15</v>
      </c>
      <c r="I24" s="36">
        <v>0</v>
      </c>
      <c r="J24" s="106"/>
      <c r="K24" s="106"/>
    </row>
    <row r="25" spans="1:11" ht="15.75">
      <c r="A25" s="108"/>
      <c r="B25" s="88"/>
      <c r="C25" s="88"/>
      <c r="D25" s="35">
        <v>2017</v>
      </c>
      <c r="E25" s="36">
        <f t="shared" si="2"/>
        <v>15</v>
      </c>
      <c r="F25" s="36">
        <v>0</v>
      </c>
      <c r="G25" s="36">
        <v>0</v>
      </c>
      <c r="H25" s="36">
        <v>15</v>
      </c>
      <c r="I25" s="36">
        <v>0</v>
      </c>
      <c r="J25" s="106"/>
      <c r="K25" s="106"/>
    </row>
    <row r="26" spans="1:11" ht="15.75">
      <c r="A26" s="108"/>
      <c r="B26" s="88"/>
      <c r="C26" s="88"/>
      <c r="D26" s="35">
        <v>2018</v>
      </c>
      <c r="E26" s="36">
        <f t="shared" si="2"/>
        <v>15</v>
      </c>
      <c r="F26" s="36">
        <v>0</v>
      </c>
      <c r="G26" s="36">
        <v>0</v>
      </c>
      <c r="H26" s="36">
        <v>15</v>
      </c>
      <c r="I26" s="36">
        <v>0</v>
      </c>
      <c r="J26" s="106"/>
      <c r="K26" s="106"/>
    </row>
    <row r="27" spans="1:11" ht="15.75" customHeight="1">
      <c r="A27" s="108"/>
      <c r="B27" s="88"/>
      <c r="C27" s="88"/>
      <c r="D27" s="35">
        <v>2019</v>
      </c>
      <c r="E27" s="36">
        <f t="shared" si="2"/>
        <v>15</v>
      </c>
      <c r="F27" s="36">
        <v>0</v>
      </c>
      <c r="G27" s="36">
        <v>0</v>
      </c>
      <c r="H27" s="36">
        <v>15</v>
      </c>
      <c r="I27" s="36">
        <v>0</v>
      </c>
      <c r="J27" s="106"/>
      <c r="K27" s="106"/>
    </row>
    <row r="28" spans="1:11" ht="15.75">
      <c r="A28" s="108"/>
      <c r="B28" s="88"/>
      <c r="C28" s="88"/>
      <c r="D28" s="35">
        <v>2020</v>
      </c>
      <c r="E28" s="36">
        <f t="shared" si="2"/>
        <v>0</v>
      </c>
      <c r="F28" s="36">
        <v>0</v>
      </c>
      <c r="G28" s="36">
        <v>0</v>
      </c>
      <c r="H28" s="36">
        <v>0</v>
      </c>
      <c r="I28" s="36">
        <v>0</v>
      </c>
      <c r="J28" s="106"/>
      <c r="K28" s="106"/>
    </row>
    <row r="29" spans="1:11" ht="15.75">
      <c r="A29" s="108"/>
      <c r="B29" s="88"/>
      <c r="C29" s="88"/>
      <c r="D29" s="35">
        <v>2021</v>
      </c>
      <c r="E29" s="36">
        <f t="shared" si="2"/>
        <v>15</v>
      </c>
      <c r="F29" s="36">
        <v>0</v>
      </c>
      <c r="G29" s="36">
        <v>0</v>
      </c>
      <c r="H29" s="36">
        <v>15</v>
      </c>
      <c r="I29" s="36">
        <v>0</v>
      </c>
      <c r="J29" s="106"/>
      <c r="K29" s="106"/>
    </row>
    <row r="30" spans="1:11" ht="15.75">
      <c r="A30" s="108"/>
      <c r="B30" s="88"/>
      <c r="C30" s="88"/>
      <c r="D30" s="35">
        <v>2022</v>
      </c>
      <c r="E30" s="36">
        <f t="shared" si="2"/>
        <v>15</v>
      </c>
      <c r="F30" s="36">
        <v>0</v>
      </c>
      <c r="G30" s="36">
        <v>0</v>
      </c>
      <c r="H30" s="36">
        <v>15</v>
      </c>
      <c r="I30" s="36">
        <v>0</v>
      </c>
      <c r="J30" s="106"/>
      <c r="K30" s="106"/>
    </row>
    <row r="31" spans="1:11" ht="15.75">
      <c r="A31" s="108"/>
      <c r="B31" s="88"/>
      <c r="C31" s="88"/>
      <c r="D31" s="35">
        <v>2023</v>
      </c>
      <c r="E31" s="36">
        <f t="shared" si="2"/>
        <v>15</v>
      </c>
      <c r="F31" s="36">
        <v>0</v>
      </c>
      <c r="G31" s="36">
        <v>0</v>
      </c>
      <c r="H31" s="36">
        <v>15</v>
      </c>
      <c r="I31" s="36">
        <v>0</v>
      </c>
      <c r="J31" s="106"/>
      <c r="K31" s="106"/>
    </row>
    <row r="32" spans="1:11" ht="15.75">
      <c r="A32" s="108"/>
      <c r="B32" s="88"/>
      <c r="C32" s="88"/>
      <c r="D32" s="35">
        <v>2024</v>
      </c>
      <c r="E32" s="36">
        <f t="shared" si="2"/>
        <v>15</v>
      </c>
      <c r="F32" s="36">
        <v>0</v>
      </c>
      <c r="G32" s="36">
        <v>0</v>
      </c>
      <c r="H32" s="36">
        <v>15</v>
      </c>
      <c r="I32" s="36">
        <v>0</v>
      </c>
      <c r="J32" s="106"/>
      <c r="K32" s="106"/>
    </row>
    <row r="33" spans="1:11" ht="15.75">
      <c r="A33" s="108"/>
      <c r="B33" s="88"/>
      <c r="C33" s="88"/>
      <c r="D33" s="35">
        <v>2025</v>
      </c>
      <c r="E33" s="36">
        <f t="shared" si="2"/>
        <v>15</v>
      </c>
      <c r="F33" s="36">
        <v>0</v>
      </c>
      <c r="G33" s="36">
        <v>0</v>
      </c>
      <c r="H33" s="36">
        <v>15</v>
      </c>
      <c r="I33" s="36">
        <v>0</v>
      </c>
      <c r="J33" s="106"/>
      <c r="K33" s="106"/>
    </row>
    <row r="34" spans="1:11" ht="17.45" customHeight="1">
      <c r="A34" s="108" t="s">
        <v>22</v>
      </c>
      <c r="B34" s="88" t="s">
        <v>97</v>
      </c>
      <c r="C34" s="88"/>
      <c r="D34" s="53" t="s">
        <v>18</v>
      </c>
      <c r="E34" s="54">
        <f>E35+E36+E37+E38+E39+E40+E41+E42+E43+E44+E45</f>
        <v>25</v>
      </c>
      <c r="F34" s="54">
        <f>F35+F36+F37+F38+F39+F40+F41+F42+F43+F44+F45</f>
        <v>0</v>
      </c>
      <c r="G34" s="54">
        <f>G35+G36+G37+G38+G39+G40+G41+G42+G43+G44+G45</f>
        <v>0</v>
      </c>
      <c r="H34" s="54">
        <f>H35+H36+H37+H38+H39+H40+H41+H42+H43+H44+H45</f>
        <v>25</v>
      </c>
      <c r="I34" s="54">
        <f>I35+I36+I37+I38+I39+I40+I41+I42+I43+I44+I45</f>
        <v>0</v>
      </c>
      <c r="J34" s="106"/>
      <c r="K34" s="106"/>
    </row>
    <row r="35" spans="1:11" ht="15.75">
      <c r="A35" s="108"/>
      <c r="B35" s="88"/>
      <c r="C35" s="88"/>
      <c r="D35" s="35">
        <v>2015</v>
      </c>
      <c r="E35" s="36">
        <f t="shared" ref="E35:E45" si="3">F35+G35+H35+I35</f>
        <v>25</v>
      </c>
      <c r="F35" s="36">
        <v>0</v>
      </c>
      <c r="G35" s="36">
        <v>0</v>
      </c>
      <c r="H35" s="36">
        <v>25</v>
      </c>
      <c r="I35" s="36">
        <v>0</v>
      </c>
      <c r="J35" s="106"/>
      <c r="K35" s="106"/>
    </row>
    <row r="36" spans="1:11" ht="15.75">
      <c r="A36" s="108"/>
      <c r="B36" s="88"/>
      <c r="C36" s="88"/>
      <c r="D36" s="35">
        <v>2016</v>
      </c>
      <c r="E36" s="36">
        <f t="shared" si="3"/>
        <v>0</v>
      </c>
      <c r="F36" s="36">
        <v>0</v>
      </c>
      <c r="G36" s="36">
        <v>0</v>
      </c>
      <c r="H36" s="36">
        <v>0</v>
      </c>
      <c r="I36" s="36">
        <v>0</v>
      </c>
      <c r="J36" s="106"/>
      <c r="K36" s="106"/>
    </row>
    <row r="37" spans="1:11" ht="15.75">
      <c r="A37" s="108"/>
      <c r="B37" s="88"/>
      <c r="C37" s="88"/>
      <c r="D37" s="35">
        <v>2017</v>
      </c>
      <c r="E37" s="36">
        <f t="shared" si="3"/>
        <v>0</v>
      </c>
      <c r="F37" s="36">
        <v>0</v>
      </c>
      <c r="G37" s="36">
        <v>0</v>
      </c>
      <c r="H37" s="36">
        <v>0</v>
      </c>
      <c r="I37" s="36">
        <v>0</v>
      </c>
      <c r="J37" s="106"/>
      <c r="K37" s="106"/>
    </row>
    <row r="38" spans="1:11" ht="15.75">
      <c r="A38" s="108"/>
      <c r="B38" s="88"/>
      <c r="C38" s="88"/>
      <c r="D38" s="35">
        <v>2018</v>
      </c>
      <c r="E38" s="36">
        <f t="shared" si="3"/>
        <v>0</v>
      </c>
      <c r="F38" s="36">
        <v>0</v>
      </c>
      <c r="G38" s="36">
        <v>0</v>
      </c>
      <c r="H38" s="36">
        <v>0</v>
      </c>
      <c r="I38" s="36">
        <v>0</v>
      </c>
      <c r="J38" s="106"/>
      <c r="K38" s="106"/>
    </row>
    <row r="39" spans="1:11" ht="15.75" customHeight="1">
      <c r="A39" s="108"/>
      <c r="B39" s="88"/>
      <c r="C39" s="88"/>
      <c r="D39" s="35">
        <v>2019</v>
      </c>
      <c r="E39" s="36">
        <f t="shared" si="3"/>
        <v>0</v>
      </c>
      <c r="F39" s="36">
        <v>0</v>
      </c>
      <c r="G39" s="36">
        <v>0</v>
      </c>
      <c r="H39" s="36">
        <v>0</v>
      </c>
      <c r="I39" s="36">
        <v>0</v>
      </c>
      <c r="J39" s="106"/>
      <c r="K39" s="106"/>
    </row>
    <row r="40" spans="1:11" ht="15.75">
      <c r="A40" s="108"/>
      <c r="B40" s="88"/>
      <c r="C40" s="88"/>
      <c r="D40" s="35">
        <v>2020</v>
      </c>
      <c r="E40" s="36">
        <f t="shared" si="3"/>
        <v>0</v>
      </c>
      <c r="F40" s="36">
        <v>0</v>
      </c>
      <c r="G40" s="36">
        <v>0</v>
      </c>
      <c r="H40" s="36">
        <v>0</v>
      </c>
      <c r="I40" s="36">
        <v>0</v>
      </c>
      <c r="J40" s="106"/>
      <c r="K40" s="106"/>
    </row>
    <row r="41" spans="1:11" ht="15.75">
      <c r="A41" s="108"/>
      <c r="B41" s="88"/>
      <c r="C41" s="88"/>
      <c r="D41" s="35">
        <v>2021</v>
      </c>
      <c r="E41" s="36">
        <f t="shared" si="3"/>
        <v>0</v>
      </c>
      <c r="F41" s="36">
        <v>0</v>
      </c>
      <c r="G41" s="36">
        <v>0</v>
      </c>
      <c r="H41" s="36">
        <v>0</v>
      </c>
      <c r="I41" s="36">
        <v>0</v>
      </c>
      <c r="J41" s="106"/>
      <c r="K41" s="106"/>
    </row>
    <row r="42" spans="1:11" ht="15.75">
      <c r="A42" s="108"/>
      <c r="B42" s="88"/>
      <c r="C42" s="88"/>
      <c r="D42" s="35">
        <v>2022</v>
      </c>
      <c r="E42" s="36">
        <f t="shared" si="3"/>
        <v>0</v>
      </c>
      <c r="F42" s="36">
        <v>0</v>
      </c>
      <c r="G42" s="36">
        <v>0</v>
      </c>
      <c r="H42" s="36">
        <v>0</v>
      </c>
      <c r="I42" s="36">
        <v>0</v>
      </c>
      <c r="J42" s="106"/>
      <c r="K42" s="106"/>
    </row>
    <row r="43" spans="1:11" ht="15.75">
      <c r="A43" s="108"/>
      <c r="B43" s="88"/>
      <c r="C43" s="88"/>
      <c r="D43" s="35">
        <v>2023</v>
      </c>
      <c r="E43" s="36">
        <f t="shared" si="3"/>
        <v>0</v>
      </c>
      <c r="F43" s="36">
        <v>0</v>
      </c>
      <c r="G43" s="36">
        <v>0</v>
      </c>
      <c r="H43" s="36">
        <v>0</v>
      </c>
      <c r="I43" s="36">
        <v>0</v>
      </c>
      <c r="J43" s="106"/>
      <c r="K43" s="106"/>
    </row>
    <row r="44" spans="1:11" ht="15.75">
      <c r="A44" s="108"/>
      <c r="B44" s="88"/>
      <c r="C44" s="88"/>
      <c r="D44" s="35">
        <v>2024</v>
      </c>
      <c r="E44" s="36">
        <f t="shared" si="3"/>
        <v>0</v>
      </c>
      <c r="F44" s="36">
        <v>0</v>
      </c>
      <c r="G44" s="36">
        <v>0</v>
      </c>
      <c r="H44" s="36">
        <v>0</v>
      </c>
      <c r="I44" s="36">
        <v>0</v>
      </c>
      <c r="J44" s="106"/>
      <c r="K44" s="106"/>
    </row>
    <row r="45" spans="1:11" ht="15.75">
      <c r="A45" s="108"/>
      <c r="B45" s="88"/>
      <c r="C45" s="88"/>
      <c r="D45" s="35">
        <v>2025</v>
      </c>
      <c r="E45" s="36">
        <f t="shared" si="3"/>
        <v>0</v>
      </c>
      <c r="F45" s="36">
        <v>0</v>
      </c>
      <c r="G45" s="36">
        <v>0</v>
      </c>
      <c r="H45" s="36">
        <v>0</v>
      </c>
      <c r="I45" s="36">
        <v>0</v>
      </c>
      <c r="J45" s="106"/>
      <c r="K45" s="106"/>
    </row>
    <row r="46" spans="1:11" ht="17.45" customHeight="1">
      <c r="A46" s="108" t="s">
        <v>23</v>
      </c>
      <c r="B46" s="109" t="s">
        <v>98</v>
      </c>
      <c r="C46" s="88"/>
      <c r="D46" s="53" t="s">
        <v>18</v>
      </c>
      <c r="E46" s="54">
        <f>E47+E48+E49+E50+E51+E52+E53+E54+E55+E56+E57</f>
        <v>225</v>
      </c>
      <c r="F46" s="54">
        <f>F47+F48+F49+F50+F51+F52+F53+F54+F55+F56+F57</f>
        <v>0</v>
      </c>
      <c r="G46" s="54">
        <f>G47+G48+G49+G50+G51+G52+G53+G54+G55+G56+G57</f>
        <v>0</v>
      </c>
      <c r="H46" s="54">
        <f>H47+H48+H49+H50+H51+H52+H53+H54+H55+H56+H57</f>
        <v>225</v>
      </c>
      <c r="I46" s="54">
        <f>I47+I48+I49+I50+I51+I52+I53+I54+I55+I56+I57</f>
        <v>0</v>
      </c>
      <c r="J46" s="106"/>
      <c r="K46" s="106"/>
    </row>
    <row r="47" spans="1:11" ht="15.75">
      <c r="A47" s="108"/>
      <c r="B47" s="109"/>
      <c r="C47" s="88"/>
      <c r="D47" s="35">
        <v>2015</v>
      </c>
      <c r="E47" s="36">
        <f t="shared" ref="E47:E57" si="4">F47+G47+H47+I47</f>
        <v>0</v>
      </c>
      <c r="F47" s="36">
        <v>0</v>
      </c>
      <c r="G47" s="36">
        <v>0</v>
      </c>
      <c r="H47" s="36">
        <v>0</v>
      </c>
      <c r="I47" s="36">
        <v>0</v>
      </c>
      <c r="J47" s="106"/>
      <c r="K47" s="106"/>
    </row>
    <row r="48" spans="1:11" ht="15.75">
      <c r="A48" s="108"/>
      <c r="B48" s="109"/>
      <c r="C48" s="88"/>
      <c r="D48" s="35">
        <v>2016</v>
      </c>
      <c r="E48" s="36">
        <f t="shared" si="4"/>
        <v>25</v>
      </c>
      <c r="F48" s="36">
        <v>0</v>
      </c>
      <c r="G48" s="36">
        <v>0</v>
      </c>
      <c r="H48" s="36">
        <v>25</v>
      </c>
      <c r="I48" s="36">
        <v>0</v>
      </c>
      <c r="J48" s="106"/>
      <c r="K48" s="106"/>
    </row>
    <row r="49" spans="1:11" ht="15.75">
      <c r="A49" s="108"/>
      <c r="B49" s="109"/>
      <c r="C49" s="88"/>
      <c r="D49" s="35">
        <v>2017</v>
      </c>
      <c r="E49" s="36">
        <f t="shared" si="4"/>
        <v>25</v>
      </c>
      <c r="F49" s="36">
        <v>0</v>
      </c>
      <c r="G49" s="36">
        <v>0</v>
      </c>
      <c r="H49" s="36">
        <v>25</v>
      </c>
      <c r="I49" s="36">
        <v>0</v>
      </c>
      <c r="J49" s="106"/>
      <c r="K49" s="106"/>
    </row>
    <row r="50" spans="1:11" ht="15.75">
      <c r="A50" s="108"/>
      <c r="B50" s="109"/>
      <c r="C50" s="88"/>
      <c r="D50" s="35">
        <v>2018</v>
      </c>
      <c r="E50" s="36">
        <f t="shared" si="4"/>
        <v>25</v>
      </c>
      <c r="F50" s="36">
        <v>0</v>
      </c>
      <c r="G50" s="36">
        <v>0</v>
      </c>
      <c r="H50" s="36">
        <v>25</v>
      </c>
      <c r="I50" s="36">
        <v>0</v>
      </c>
      <c r="J50" s="106"/>
      <c r="K50" s="106"/>
    </row>
    <row r="51" spans="1:11" ht="15.75" customHeight="1">
      <c r="A51" s="108"/>
      <c r="B51" s="109"/>
      <c r="C51" s="88"/>
      <c r="D51" s="35">
        <v>2019</v>
      </c>
      <c r="E51" s="36">
        <f t="shared" si="4"/>
        <v>25</v>
      </c>
      <c r="F51" s="36">
        <v>0</v>
      </c>
      <c r="G51" s="36">
        <v>0</v>
      </c>
      <c r="H51" s="36">
        <v>25</v>
      </c>
      <c r="I51" s="36">
        <v>0</v>
      </c>
      <c r="J51" s="106"/>
      <c r="K51" s="106"/>
    </row>
    <row r="52" spans="1:11" ht="15.75">
      <c r="A52" s="108"/>
      <c r="B52" s="109"/>
      <c r="C52" s="88"/>
      <c r="D52" s="35">
        <v>2020</v>
      </c>
      <c r="E52" s="36">
        <f t="shared" si="4"/>
        <v>0</v>
      </c>
      <c r="F52" s="36">
        <v>0</v>
      </c>
      <c r="G52" s="36">
        <v>0</v>
      </c>
      <c r="H52" s="36">
        <v>0</v>
      </c>
      <c r="I52" s="36">
        <v>0</v>
      </c>
      <c r="J52" s="106"/>
      <c r="K52" s="106"/>
    </row>
    <row r="53" spans="1:11" ht="15.75">
      <c r="A53" s="108"/>
      <c r="B53" s="109"/>
      <c r="C53" s="88"/>
      <c r="D53" s="35">
        <v>2021</v>
      </c>
      <c r="E53" s="36">
        <f t="shared" si="4"/>
        <v>25</v>
      </c>
      <c r="F53" s="36">
        <v>0</v>
      </c>
      <c r="G53" s="36">
        <v>0</v>
      </c>
      <c r="H53" s="36">
        <v>25</v>
      </c>
      <c r="I53" s="36">
        <v>0</v>
      </c>
      <c r="J53" s="106"/>
      <c r="K53" s="106"/>
    </row>
    <row r="54" spans="1:11" ht="15.75">
      <c r="A54" s="108"/>
      <c r="B54" s="109"/>
      <c r="C54" s="88"/>
      <c r="D54" s="35">
        <v>2022</v>
      </c>
      <c r="E54" s="36">
        <f t="shared" si="4"/>
        <v>25</v>
      </c>
      <c r="F54" s="36">
        <v>0</v>
      </c>
      <c r="G54" s="36">
        <v>0</v>
      </c>
      <c r="H54" s="36">
        <v>25</v>
      </c>
      <c r="I54" s="36">
        <v>0</v>
      </c>
      <c r="J54" s="106"/>
      <c r="K54" s="106"/>
    </row>
    <row r="55" spans="1:11" ht="15.75">
      <c r="A55" s="108"/>
      <c r="B55" s="109"/>
      <c r="C55" s="88"/>
      <c r="D55" s="35">
        <v>2023</v>
      </c>
      <c r="E55" s="36">
        <f t="shared" si="4"/>
        <v>25</v>
      </c>
      <c r="F55" s="36">
        <v>0</v>
      </c>
      <c r="G55" s="36">
        <v>0</v>
      </c>
      <c r="H55" s="36">
        <v>25</v>
      </c>
      <c r="I55" s="36">
        <v>0</v>
      </c>
      <c r="J55" s="106"/>
      <c r="K55" s="106"/>
    </row>
    <row r="56" spans="1:11" ht="15.75">
      <c r="A56" s="108"/>
      <c r="B56" s="109"/>
      <c r="C56" s="88"/>
      <c r="D56" s="35">
        <v>2024</v>
      </c>
      <c r="E56" s="36">
        <f t="shared" si="4"/>
        <v>25</v>
      </c>
      <c r="F56" s="36">
        <v>0</v>
      </c>
      <c r="G56" s="36">
        <v>0</v>
      </c>
      <c r="H56" s="36">
        <v>25</v>
      </c>
      <c r="I56" s="36">
        <v>0</v>
      </c>
      <c r="J56" s="106"/>
      <c r="K56" s="106"/>
    </row>
    <row r="57" spans="1:11" ht="15.75">
      <c r="A57" s="108"/>
      <c r="B57" s="109"/>
      <c r="C57" s="88"/>
      <c r="D57" s="35">
        <v>2025</v>
      </c>
      <c r="E57" s="36">
        <f t="shared" si="4"/>
        <v>25</v>
      </c>
      <c r="F57" s="36">
        <v>0</v>
      </c>
      <c r="G57" s="36">
        <v>0</v>
      </c>
      <c r="H57" s="36">
        <v>25</v>
      </c>
      <c r="I57" s="36">
        <v>0</v>
      </c>
      <c r="J57" s="106"/>
      <c r="K57" s="106"/>
    </row>
    <row r="58" spans="1:11" ht="17.45" customHeight="1">
      <c r="A58" s="108" t="s">
        <v>24</v>
      </c>
      <c r="B58" s="88" t="s">
        <v>99</v>
      </c>
      <c r="C58" s="88"/>
      <c r="D58" s="53" t="s">
        <v>18</v>
      </c>
      <c r="E58" s="54">
        <f>E59+E60+E61+E62+E63+E64+E65+E66+E67+E68+E69</f>
        <v>50</v>
      </c>
      <c r="F58" s="54">
        <f>F59+F60+F61+F62+F63+F64+F65+F66+F67+F68+F69</f>
        <v>0</v>
      </c>
      <c r="G58" s="54">
        <f>G59+G60+G61+G62+G63+G64+G65+G66+G67+G68+G69</f>
        <v>0</v>
      </c>
      <c r="H58" s="54">
        <f>H59+H60+H61+H62+H63+H64+H65+H66+H67+H68+H69</f>
        <v>50</v>
      </c>
      <c r="I58" s="54">
        <f>I59+I60+I61+I62+I63+I64+I65+I66+I67+I68+I69</f>
        <v>0</v>
      </c>
      <c r="J58" s="106"/>
      <c r="K58" s="106"/>
    </row>
    <row r="59" spans="1:11" ht="15.75">
      <c r="A59" s="108"/>
      <c r="B59" s="88"/>
      <c r="C59" s="88"/>
      <c r="D59" s="35">
        <v>2015</v>
      </c>
      <c r="E59" s="36">
        <f t="shared" ref="E59:E69" si="5">F59+G59+H59+I59</f>
        <v>5</v>
      </c>
      <c r="F59" s="36">
        <v>0</v>
      </c>
      <c r="G59" s="36">
        <v>0</v>
      </c>
      <c r="H59" s="36">
        <v>5</v>
      </c>
      <c r="I59" s="36">
        <v>0</v>
      </c>
      <c r="J59" s="106"/>
      <c r="K59" s="106"/>
    </row>
    <row r="60" spans="1:11" ht="15.75">
      <c r="A60" s="108"/>
      <c r="B60" s="88"/>
      <c r="C60" s="88"/>
      <c r="D60" s="35">
        <v>2016</v>
      </c>
      <c r="E60" s="36">
        <f t="shared" si="5"/>
        <v>5</v>
      </c>
      <c r="F60" s="36">
        <v>0</v>
      </c>
      <c r="G60" s="36">
        <v>0</v>
      </c>
      <c r="H60" s="36">
        <v>5</v>
      </c>
      <c r="I60" s="36">
        <v>0</v>
      </c>
      <c r="J60" s="106"/>
      <c r="K60" s="106"/>
    </row>
    <row r="61" spans="1:11" ht="15.75">
      <c r="A61" s="108"/>
      <c r="B61" s="88"/>
      <c r="C61" s="88"/>
      <c r="D61" s="35">
        <v>2017</v>
      </c>
      <c r="E61" s="36">
        <f t="shared" si="5"/>
        <v>5</v>
      </c>
      <c r="F61" s="36">
        <v>0</v>
      </c>
      <c r="G61" s="36">
        <v>0</v>
      </c>
      <c r="H61" s="36">
        <v>5</v>
      </c>
      <c r="I61" s="36">
        <v>0</v>
      </c>
      <c r="J61" s="106"/>
      <c r="K61" s="106"/>
    </row>
    <row r="62" spans="1:11" ht="15.75">
      <c r="A62" s="108"/>
      <c r="B62" s="88"/>
      <c r="C62" s="88"/>
      <c r="D62" s="35">
        <v>2018</v>
      </c>
      <c r="E62" s="36">
        <f t="shared" si="5"/>
        <v>5</v>
      </c>
      <c r="F62" s="36">
        <v>0</v>
      </c>
      <c r="G62" s="36">
        <v>0</v>
      </c>
      <c r="H62" s="36">
        <v>5</v>
      </c>
      <c r="I62" s="36">
        <v>0</v>
      </c>
      <c r="J62" s="106"/>
      <c r="K62" s="106"/>
    </row>
    <row r="63" spans="1:11" ht="15.75" customHeight="1">
      <c r="A63" s="108"/>
      <c r="B63" s="88"/>
      <c r="C63" s="88"/>
      <c r="D63" s="35">
        <v>2019</v>
      </c>
      <c r="E63" s="36">
        <f t="shared" si="5"/>
        <v>5</v>
      </c>
      <c r="F63" s="36">
        <v>0</v>
      </c>
      <c r="G63" s="36">
        <v>0</v>
      </c>
      <c r="H63" s="36">
        <v>5</v>
      </c>
      <c r="I63" s="36">
        <v>0</v>
      </c>
      <c r="J63" s="106"/>
      <c r="K63" s="106"/>
    </row>
    <row r="64" spans="1:11" ht="15.75">
      <c r="A64" s="108"/>
      <c r="B64" s="88"/>
      <c r="C64" s="88"/>
      <c r="D64" s="35">
        <v>2020</v>
      </c>
      <c r="E64" s="36">
        <f t="shared" si="5"/>
        <v>0</v>
      </c>
      <c r="F64" s="36">
        <v>0</v>
      </c>
      <c r="G64" s="36">
        <v>0</v>
      </c>
      <c r="H64" s="36">
        <v>0</v>
      </c>
      <c r="I64" s="36">
        <v>0</v>
      </c>
      <c r="J64" s="106"/>
      <c r="K64" s="106"/>
    </row>
    <row r="65" spans="1:11" ht="15.75">
      <c r="A65" s="108"/>
      <c r="B65" s="88"/>
      <c r="C65" s="88"/>
      <c r="D65" s="35">
        <v>2021</v>
      </c>
      <c r="E65" s="36">
        <f t="shared" si="5"/>
        <v>5</v>
      </c>
      <c r="F65" s="36">
        <v>0</v>
      </c>
      <c r="G65" s="36">
        <v>0</v>
      </c>
      <c r="H65" s="36">
        <v>5</v>
      </c>
      <c r="I65" s="36">
        <v>0</v>
      </c>
      <c r="J65" s="106"/>
      <c r="K65" s="106"/>
    </row>
    <row r="66" spans="1:11" ht="15.75">
      <c r="A66" s="108"/>
      <c r="B66" s="88"/>
      <c r="C66" s="88"/>
      <c r="D66" s="35">
        <v>2022</v>
      </c>
      <c r="E66" s="36">
        <f t="shared" si="5"/>
        <v>5</v>
      </c>
      <c r="F66" s="36">
        <v>0</v>
      </c>
      <c r="G66" s="36">
        <v>0</v>
      </c>
      <c r="H66" s="36">
        <v>5</v>
      </c>
      <c r="I66" s="36">
        <v>0</v>
      </c>
      <c r="J66" s="106"/>
      <c r="K66" s="106"/>
    </row>
    <row r="67" spans="1:11" ht="15.75">
      <c r="A67" s="108"/>
      <c r="B67" s="88"/>
      <c r="C67" s="88"/>
      <c r="D67" s="35">
        <v>2023</v>
      </c>
      <c r="E67" s="36">
        <f t="shared" si="5"/>
        <v>5</v>
      </c>
      <c r="F67" s="36">
        <v>0</v>
      </c>
      <c r="G67" s="36">
        <v>0</v>
      </c>
      <c r="H67" s="36">
        <v>5</v>
      </c>
      <c r="I67" s="36">
        <v>0</v>
      </c>
      <c r="J67" s="106"/>
      <c r="K67" s="106"/>
    </row>
    <row r="68" spans="1:11" ht="15.75">
      <c r="A68" s="108"/>
      <c r="B68" s="88"/>
      <c r="C68" s="88"/>
      <c r="D68" s="35">
        <v>2024</v>
      </c>
      <c r="E68" s="36">
        <f t="shared" si="5"/>
        <v>5</v>
      </c>
      <c r="F68" s="36">
        <v>0</v>
      </c>
      <c r="G68" s="36">
        <v>0</v>
      </c>
      <c r="H68" s="36">
        <v>5</v>
      </c>
      <c r="I68" s="36">
        <v>0</v>
      </c>
      <c r="J68" s="106"/>
      <c r="K68" s="106"/>
    </row>
    <row r="69" spans="1:11" ht="15.75">
      <c r="A69" s="108"/>
      <c r="B69" s="88"/>
      <c r="C69" s="88"/>
      <c r="D69" s="35">
        <v>2025</v>
      </c>
      <c r="E69" s="36">
        <f t="shared" si="5"/>
        <v>5</v>
      </c>
      <c r="F69" s="36">
        <v>0</v>
      </c>
      <c r="G69" s="36">
        <v>0</v>
      </c>
      <c r="H69" s="36">
        <v>5</v>
      </c>
      <c r="I69" s="36">
        <v>0</v>
      </c>
      <c r="J69" s="106"/>
      <c r="K69" s="106"/>
    </row>
    <row r="70" spans="1:11" ht="20.45" customHeight="1">
      <c r="A70" s="108"/>
      <c r="B70" s="82" t="s">
        <v>25</v>
      </c>
      <c r="C70" s="97"/>
      <c r="D70" s="55" t="s">
        <v>18</v>
      </c>
      <c r="E70" s="54">
        <f>E71+E72+E73+E74+E75+E76+E77+E78+E79+E80+E81</f>
        <v>500</v>
      </c>
      <c r="F70" s="54">
        <f>F71+F72+F73+F74+F75+F76+F77+F78+F79+F80+F81</f>
        <v>0</v>
      </c>
      <c r="G70" s="54">
        <f>G71+G72+G73+G74+G75+G76+G77+G78+G79+G80+G81</f>
        <v>0</v>
      </c>
      <c r="H70" s="54">
        <f>H71+H72+H73+H74+H75+H76+H77+H78+H79+H80+H81</f>
        <v>500</v>
      </c>
      <c r="I70" s="54">
        <f>I71+I72+I73+I74+I75+I76+I77+I78+I79+I80+I81</f>
        <v>0</v>
      </c>
      <c r="J70" s="106"/>
      <c r="K70" s="106"/>
    </row>
    <row r="71" spans="1:11" ht="15.75">
      <c r="A71" s="108"/>
      <c r="B71" s="82"/>
      <c r="C71" s="97"/>
      <c r="D71" s="37">
        <v>2015</v>
      </c>
      <c r="E71" s="12">
        <f t="shared" ref="E71:E81" si="6">F71+G71+H71+I71</f>
        <v>50</v>
      </c>
      <c r="F71" s="12">
        <f t="shared" ref="F71:I81" si="7">F11+F23+F35+F47+F59</f>
        <v>0</v>
      </c>
      <c r="G71" s="12">
        <f t="shared" si="7"/>
        <v>0</v>
      </c>
      <c r="H71" s="12">
        <f t="shared" si="7"/>
        <v>50</v>
      </c>
      <c r="I71" s="12">
        <f t="shared" si="7"/>
        <v>0</v>
      </c>
      <c r="J71" s="106"/>
      <c r="K71" s="106"/>
    </row>
    <row r="72" spans="1:11" ht="15.75">
      <c r="A72" s="108"/>
      <c r="B72" s="82"/>
      <c r="C72" s="97"/>
      <c r="D72" s="37">
        <v>2016</v>
      </c>
      <c r="E72" s="12">
        <f t="shared" si="6"/>
        <v>50</v>
      </c>
      <c r="F72" s="12">
        <f t="shared" si="7"/>
        <v>0</v>
      </c>
      <c r="G72" s="12">
        <f t="shared" si="7"/>
        <v>0</v>
      </c>
      <c r="H72" s="12">
        <f t="shared" si="7"/>
        <v>50</v>
      </c>
      <c r="I72" s="12">
        <f t="shared" si="7"/>
        <v>0</v>
      </c>
      <c r="J72" s="106"/>
      <c r="K72" s="106"/>
    </row>
    <row r="73" spans="1:11" ht="15.75">
      <c r="A73" s="108"/>
      <c r="B73" s="82"/>
      <c r="C73" s="97"/>
      <c r="D73" s="37">
        <v>2017</v>
      </c>
      <c r="E73" s="12">
        <f t="shared" si="6"/>
        <v>50</v>
      </c>
      <c r="F73" s="12">
        <f t="shared" si="7"/>
        <v>0</v>
      </c>
      <c r="G73" s="12">
        <f t="shared" si="7"/>
        <v>0</v>
      </c>
      <c r="H73" s="12">
        <f t="shared" si="7"/>
        <v>50</v>
      </c>
      <c r="I73" s="12">
        <f t="shared" si="7"/>
        <v>0</v>
      </c>
      <c r="J73" s="106"/>
      <c r="K73" s="106"/>
    </row>
    <row r="74" spans="1:11" ht="15.75">
      <c r="A74" s="108"/>
      <c r="B74" s="82"/>
      <c r="C74" s="97"/>
      <c r="D74" s="37">
        <v>2018</v>
      </c>
      <c r="E74" s="12">
        <f t="shared" si="6"/>
        <v>50</v>
      </c>
      <c r="F74" s="12">
        <f t="shared" si="7"/>
        <v>0</v>
      </c>
      <c r="G74" s="12">
        <f t="shared" si="7"/>
        <v>0</v>
      </c>
      <c r="H74" s="12">
        <f t="shared" si="7"/>
        <v>50</v>
      </c>
      <c r="I74" s="12">
        <f t="shared" si="7"/>
        <v>0</v>
      </c>
      <c r="J74" s="106"/>
      <c r="K74" s="106"/>
    </row>
    <row r="75" spans="1:11" ht="15.75" customHeight="1">
      <c r="A75" s="108"/>
      <c r="B75" s="82"/>
      <c r="C75" s="97"/>
      <c r="D75" s="37">
        <v>2019</v>
      </c>
      <c r="E75" s="12">
        <f t="shared" si="6"/>
        <v>50</v>
      </c>
      <c r="F75" s="12">
        <f t="shared" si="7"/>
        <v>0</v>
      </c>
      <c r="G75" s="12">
        <f t="shared" si="7"/>
        <v>0</v>
      </c>
      <c r="H75" s="12">
        <f t="shared" si="7"/>
        <v>50</v>
      </c>
      <c r="I75" s="12">
        <f t="shared" si="7"/>
        <v>0</v>
      </c>
      <c r="J75" s="106"/>
      <c r="K75" s="106"/>
    </row>
    <row r="76" spans="1:11" ht="15.75">
      <c r="A76" s="108"/>
      <c r="B76" s="82"/>
      <c r="C76" s="97"/>
      <c r="D76" s="37">
        <v>2020</v>
      </c>
      <c r="E76" s="12">
        <f t="shared" si="6"/>
        <v>0</v>
      </c>
      <c r="F76" s="12">
        <f t="shared" si="7"/>
        <v>0</v>
      </c>
      <c r="G76" s="12">
        <f t="shared" si="7"/>
        <v>0</v>
      </c>
      <c r="H76" s="12">
        <f t="shared" si="7"/>
        <v>0</v>
      </c>
      <c r="I76" s="12">
        <f t="shared" si="7"/>
        <v>0</v>
      </c>
      <c r="J76" s="106"/>
      <c r="K76" s="106"/>
    </row>
    <row r="77" spans="1:11" ht="15.75">
      <c r="A77" s="108"/>
      <c r="B77" s="82"/>
      <c r="C77" s="97"/>
      <c r="D77" s="37">
        <v>2021</v>
      </c>
      <c r="E77" s="12">
        <f t="shared" si="6"/>
        <v>50</v>
      </c>
      <c r="F77" s="12">
        <f t="shared" si="7"/>
        <v>0</v>
      </c>
      <c r="G77" s="12">
        <f t="shared" si="7"/>
        <v>0</v>
      </c>
      <c r="H77" s="12">
        <f t="shared" si="7"/>
        <v>50</v>
      </c>
      <c r="I77" s="12">
        <f t="shared" si="7"/>
        <v>0</v>
      </c>
      <c r="J77" s="106"/>
      <c r="K77" s="106"/>
    </row>
    <row r="78" spans="1:11" ht="15.75">
      <c r="A78" s="108"/>
      <c r="B78" s="82"/>
      <c r="C78" s="97"/>
      <c r="D78" s="37">
        <v>2022</v>
      </c>
      <c r="E78" s="12">
        <f t="shared" si="6"/>
        <v>50</v>
      </c>
      <c r="F78" s="12">
        <f t="shared" si="7"/>
        <v>0</v>
      </c>
      <c r="G78" s="12">
        <f t="shared" si="7"/>
        <v>0</v>
      </c>
      <c r="H78" s="12">
        <f t="shared" si="7"/>
        <v>50</v>
      </c>
      <c r="I78" s="12">
        <f t="shared" si="7"/>
        <v>0</v>
      </c>
      <c r="J78" s="106"/>
      <c r="K78" s="106"/>
    </row>
    <row r="79" spans="1:11" ht="15.75">
      <c r="A79" s="108"/>
      <c r="B79" s="82"/>
      <c r="C79" s="97"/>
      <c r="D79" s="37">
        <v>2023</v>
      </c>
      <c r="E79" s="12">
        <f t="shared" si="6"/>
        <v>50</v>
      </c>
      <c r="F79" s="12">
        <f t="shared" si="7"/>
        <v>0</v>
      </c>
      <c r="G79" s="12">
        <f t="shared" si="7"/>
        <v>0</v>
      </c>
      <c r="H79" s="12">
        <f t="shared" si="7"/>
        <v>50</v>
      </c>
      <c r="I79" s="12">
        <f t="shared" si="7"/>
        <v>0</v>
      </c>
      <c r="J79" s="106"/>
      <c r="K79" s="106"/>
    </row>
    <row r="80" spans="1:11" ht="15.75">
      <c r="A80" s="108"/>
      <c r="B80" s="82"/>
      <c r="C80" s="97"/>
      <c r="D80" s="37">
        <v>2024</v>
      </c>
      <c r="E80" s="12">
        <f t="shared" si="6"/>
        <v>50</v>
      </c>
      <c r="F80" s="12">
        <f t="shared" si="7"/>
        <v>0</v>
      </c>
      <c r="G80" s="12">
        <f t="shared" si="7"/>
        <v>0</v>
      </c>
      <c r="H80" s="12">
        <f t="shared" si="7"/>
        <v>50</v>
      </c>
      <c r="I80" s="12">
        <f t="shared" si="7"/>
        <v>0</v>
      </c>
      <c r="J80" s="106"/>
      <c r="K80" s="106"/>
    </row>
    <row r="81" spans="1:11" ht="15.75">
      <c r="A81" s="108"/>
      <c r="B81" s="82"/>
      <c r="C81" s="97"/>
      <c r="D81" s="37">
        <v>2025</v>
      </c>
      <c r="E81" s="12">
        <f t="shared" si="6"/>
        <v>50</v>
      </c>
      <c r="F81" s="12">
        <f t="shared" si="7"/>
        <v>0</v>
      </c>
      <c r="G81" s="12">
        <f t="shared" si="7"/>
        <v>0</v>
      </c>
      <c r="H81" s="12">
        <f t="shared" si="7"/>
        <v>50</v>
      </c>
      <c r="I81" s="12">
        <f t="shared" si="7"/>
        <v>0</v>
      </c>
      <c r="J81" s="106"/>
      <c r="K81" s="106"/>
    </row>
    <row r="82" spans="1:11" ht="57" customHeight="1">
      <c r="A82" s="38" t="s">
        <v>26</v>
      </c>
      <c r="B82" s="105" t="s">
        <v>27</v>
      </c>
      <c r="C82" s="105"/>
      <c r="D82" s="105"/>
      <c r="E82" s="105"/>
      <c r="F82" s="105"/>
      <c r="G82" s="105"/>
      <c r="H82" s="105"/>
      <c r="I82" s="105"/>
      <c r="J82" s="105"/>
      <c r="K82" s="105"/>
    </row>
    <row r="83" spans="1:11" ht="17.45" customHeight="1">
      <c r="A83" s="81" t="s">
        <v>28</v>
      </c>
      <c r="B83" s="88" t="s">
        <v>84</v>
      </c>
      <c r="C83" s="105"/>
      <c r="D83" s="35" t="s">
        <v>18</v>
      </c>
      <c r="E83" s="56">
        <f>E84+E85+E86+E87+E88+E89+E90+E91+E92+E93+E94</f>
        <v>5161.7</v>
      </c>
      <c r="F83" s="56">
        <f>F84+F85+F86+F87+F88+F89+F90+F91+F92+F93+F94</f>
        <v>0</v>
      </c>
      <c r="G83" s="56">
        <f>G84+G85+G86+G87+G88+G89+G90+G91+G92+G93+G94</f>
        <v>3422.7</v>
      </c>
      <c r="H83" s="56">
        <f>H84+H85+H86+H87+H88+H89+H90+H91+H92+H93+H94</f>
        <v>1739</v>
      </c>
      <c r="I83" s="56">
        <f>I84+I85+I86+I87+I88+I89+I90+I91+I92+I93+I94</f>
        <v>0</v>
      </c>
      <c r="J83" s="9"/>
      <c r="K83" s="106" t="s">
        <v>29</v>
      </c>
    </row>
    <row r="84" spans="1:11" ht="57.6" customHeight="1">
      <c r="A84" s="81"/>
      <c r="B84" s="88"/>
      <c r="C84" s="88"/>
      <c r="D84" s="35">
        <v>2015</v>
      </c>
      <c r="E84" s="36">
        <f t="shared" ref="E84:E94" si="8">F84+G84+H84+I84</f>
        <v>599.29999999999995</v>
      </c>
      <c r="F84" s="36">
        <v>0</v>
      </c>
      <c r="G84" s="36">
        <v>564.29999999999995</v>
      </c>
      <c r="H84" s="36">
        <v>35</v>
      </c>
      <c r="I84" s="36">
        <v>0</v>
      </c>
      <c r="J84" s="10" t="s">
        <v>30</v>
      </c>
      <c r="K84" s="106"/>
    </row>
    <row r="85" spans="1:11" ht="60" customHeight="1">
      <c r="A85" s="81"/>
      <c r="B85" s="88"/>
      <c r="C85" s="88"/>
      <c r="D85" s="35">
        <v>2016</v>
      </c>
      <c r="E85" s="36">
        <f t="shared" si="8"/>
        <v>1047.5</v>
      </c>
      <c r="F85" s="36">
        <v>0</v>
      </c>
      <c r="G85" s="36">
        <v>994.5</v>
      </c>
      <c r="H85" s="36">
        <v>53</v>
      </c>
      <c r="I85" s="36">
        <v>0</v>
      </c>
      <c r="J85" s="10" t="s">
        <v>31</v>
      </c>
      <c r="K85" s="106"/>
    </row>
    <row r="86" spans="1:11" ht="51">
      <c r="A86" s="81"/>
      <c r="B86" s="88"/>
      <c r="C86" s="88"/>
      <c r="D86" s="35">
        <v>2017</v>
      </c>
      <c r="E86" s="36">
        <f t="shared" si="8"/>
        <v>2112.9</v>
      </c>
      <c r="F86" s="36">
        <v>0</v>
      </c>
      <c r="G86" s="36">
        <v>1863.9</v>
      </c>
      <c r="H86" s="36">
        <v>249</v>
      </c>
      <c r="I86" s="36">
        <v>0</v>
      </c>
      <c r="J86" s="11" t="s">
        <v>32</v>
      </c>
      <c r="K86" s="106"/>
    </row>
    <row r="87" spans="1:11" ht="46.15" customHeight="1">
      <c r="A87" s="81"/>
      <c r="B87" s="88"/>
      <c r="C87" s="88"/>
      <c r="D87" s="35">
        <v>2018</v>
      </c>
      <c r="E87" s="36">
        <f t="shared" si="8"/>
        <v>272</v>
      </c>
      <c r="F87" s="36">
        <v>0</v>
      </c>
      <c r="G87" s="36">
        <v>0</v>
      </c>
      <c r="H87" s="36">
        <v>272</v>
      </c>
      <c r="I87" s="36">
        <v>0</v>
      </c>
      <c r="J87" s="10" t="s">
        <v>33</v>
      </c>
      <c r="K87" s="106"/>
    </row>
    <row r="88" spans="1:11" ht="15.75" customHeight="1">
      <c r="A88" s="81"/>
      <c r="B88" s="88"/>
      <c r="C88" s="88"/>
      <c r="D88" s="35">
        <v>2019</v>
      </c>
      <c r="E88" s="36">
        <f t="shared" si="8"/>
        <v>0</v>
      </c>
      <c r="F88" s="36">
        <v>0</v>
      </c>
      <c r="G88" s="36">
        <v>0</v>
      </c>
      <c r="H88" s="36">
        <v>0</v>
      </c>
      <c r="I88" s="36">
        <v>0</v>
      </c>
      <c r="J88" s="105"/>
      <c r="K88" s="106"/>
    </row>
    <row r="89" spans="1:11" ht="15.75">
      <c r="A89" s="81"/>
      <c r="B89" s="88"/>
      <c r="C89" s="88"/>
      <c r="D89" s="35">
        <v>2020</v>
      </c>
      <c r="E89" s="36">
        <f t="shared" si="8"/>
        <v>0</v>
      </c>
      <c r="F89" s="36">
        <v>0</v>
      </c>
      <c r="G89" s="36">
        <v>0</v>
      </c>
      <c r="H89" s="36">
        <v>0</v>
      </c>
      <c r="I89" s="36">
        <v>0</v>
      </c>
      <c r="J89" s="105"/>
      <c r="K89" s="106"/>
    </row>
    <row r="90" spans="1:11" ht="75">
      <c r="A90" s="81"/>
      <c r="B90" s="88"/>
      <c r="C90" s="88"/>
      <c r="D90" s="35">
        <v>2021</v>
      </c>
      <c r="E90" s="12">
        <f t="shared" si="8"/>
        <v>680</v>
      </c>
      <c r="F90" s="12">
        <v>0</v>
      </c>
      <c r="G90" s="12">
        <v>0</v>
      </c>
      <c r="H90" s="12">
        <v>680</v>
      </c>
      <c r="I90" s="12">
        <v>0</v>
      </c>
      <c r="J90" s="13" t="s">
        <v>34</v>
      </c>
      <c r="K90" s="106"/>
    </row>
    <row r="91" spans="1:11" ht="15.75">
      <c r="A91" s="81"/>
      <c r="B91" s="88"/>
      <c r="C91" s="88"/>
      <c r="D91" s="35">
        <v>2022</v>
      </c>
      <c r="E91" s="36">
        <f t="shared" si="8"/>
        <v>0</v>
      </c>
      <c r="F91" s="36">
        <v>0</v>
      </c>
      <c r="G91" s="36">
        <v>0</v>
      </c>
      <c r="H91" s="36">
        <v>0</v>
      </c>
      <c r="I91" s="36">
        <v>0</v>
      </c>
      <c r="J91" s="14"/>
      <c r="K91" s="106"/>
    </row>
    <row r="92" spans="1:11" ht="82.15" customHeight="1">
      <c r="A92" s="81"/>
      <c r="B92" s="88"/>
      <c r="C92" s="88"/>
      <c r="D92" s="35">
        <v>2023</v>
      </c>
      <c r="E92" s="45">
        <f t="shared" si="8"/>
        <v>450</v>
      </c>
      <c r="F92" s="36">
        <v>0</v>
      </c>
      <c r="G92" s="12">
        <v>0</v>
      </c>
      <c r="H92" s="12">
        <v>450</v>
      </c>
      <c r="I92" s="36">
        <v>0</v>
      </c>
      <c r="J92" s="34" t="s">
        <v>91</v>
      </c>
      <c r="K92" s="106"/>
    </row>
    <row r="93" spans="1:11" ht="46.15" customHeight="1">
      <c r="A93" s="81"/>
      <c r="B93" s="88"/>
      <c r="C93" s="88"/>
      <c r="D93" s="35">
        <v>2024</v>
      </c>
      <c r="E93" s="36">
        <f t="shared" si="8"/>
        <v>0</v>
      </c>
      <c r="F93" s="36">
        <v>0</v>
      </c>
      <c r="G93" s="36">
        <v>0</v>
      </c>
      <c r="H93" s="36">
        <v>0</v>
      </c>
      <c r="I93" s="36">
        <v>0</v>
      </c>
      <c r="J93" s="15" t="s">
        <v>35</v>
      </c>
      <c r="K93" s="106"/>
    </row>
    <row r="94" spans="1:11" ht="15.75">
      <c r="A94" s="81"/>
      <c r="B94" s="88"/>
      <c r="C94" s="88"/>
      <c r="D94" s="35">
        <v>2025</v>
      </c>
      <c r="E94" s="36">
        <f t="shared" si="8"/>
        <v>0</v>
      </c>
      <c r="F94" s="36">
        <v>0</v>
      </c>
      <c r="G94" s="36">
        <v>0</v>
      </c>
      <c r="H94" s="36">
        <v>0</v>
      </c>
      <c r="I94" s="36">
        <v>0</v>
      </c>
      <c r="J94" s="15" t="s">
        <v>35</v>
      </c>
      <c r="K94" s="106"/>
    </row>
    <row r="95" spans="1:11" ht="17.45" customHeight="1">
      <c r="A95" s="81" t="s">
        <v>36</v>
      </c>
      <c r="B95" s="88" t="s">
        <v>100</v>
      </c>
      <c r="C95" s="89"/>
      <c r="D95" s="37" t="s">
        <v>18</v>
      </c>
      <c r="E95" s="56">
        <f>E96+E97+E98+E99+E100+E101+E102+E103+E104+E105+E106</f>
        <v>262899.90000000002</v>
      </c>
      <c r="F95" s="56">
        <f>F96+F97+F98+F99+F100+F101+F102+F103+F104+F105+F106</f>
        <v>0</v>
      </c>
      <c r="G95" s="56">
        <f>G96+G97+G98+G99+G100+G101+G102+G103+G104+G105+G106</f>
        <v>0</v>
      </c>
      <c r="H95" s="56">
        <f>H96+H97+H98+H99+H100+H101+H102+H103+H104+H105+H106</f>
        <v>262899.90000000002</v>
      </c>
      <c r="I95" s="56">
        <f>I96+I97+I98+I99+I100+I101+I102+I103+I104+I105+I106</f>
        <v>0</v>
      </c>
      <c r="J95" s="97" t="s">
        <v>37</v>
      </c>
      <c r="K95" s="106"/>
    </row>
    <row r="96" spans="1:11" ht="15.75">
      <c r="A96" s="81"/>
      <c r="B96" s="88"/>
      <c r="C96" s="88"/>
      <c r="D96" s="37">
        <v>2015</v>
      </c>
      <c r="E96" s="12">
        <f t="shared" ref="E96:E102" si="9">F96+G96+H96+I96</f>
        <v>6774.5</v>
      </c>
      <c r="F96" s="12">
        <v>0</v>
      </c>
      <c r="G96" s="12">
        <v>0</v>
      </c>
      <c r="H96" s="12">
        <v>6774.5</v>
      </c>
      <c r="I96" s="12">
        <v>0</v>
      </c>
      <c r="J96" s="97"/>
      <c r="K96" s="106"/>
    </row>
    <row r="97" spans="1:11" ht="15.75">
      <c r="A97" s="81"/>
      <c r="B97" s="88"/>
      <c r="C97" s="88"/>
      <c r="D97" s="37">
        <v>2016</v>
      </c>
      <c r="E97" s="12">
        <f t="shared" si="9"/>
        <v>14620.8</v>
      </c>
      <c r="F97" s="12">
        <v>0</v>
      </c>
      <c r="G97" s="12">
        <v>0</v>
      </c>
      <c r="H97" s="12">
        <v>14620.8</v>
      </c>
      <c r="I97" s="12">
        <v>0</v>
      </c>
      <c r="J97" s="97"/>
      <c r="K97" s="106"/>
    </row>
    <row r="98" spans="1:11" ht="15.75">
      <c r="A98" s="81"/>
      <c r="B98" s="88"/>
      <c r="C98" s="88"/>
      <c r="D98" s="37">
        <v>2017</v>
      </c>
      <c r="E98" s="12">
        <f t="shared" si="9"/>
        <v>12320</v>
      </c>
      <c r="F98" s="12">
        <v>0</v>
      </c>
      <c r="G98" s="12">
        <v>0</v>
      </c>
      <c r="H98" s="12">
        <v>12320</v>
      </c>
      <c r="I98" s="12">
        <v>0</v>
      </c>
      <c r="J98" s="97"/>
      <c r="K98" s="106"/>
    </row>
    <row r="99" spans="1:11" ht="15.75">
      <c r="A99" s="81"/>
      <c r="B99" s="88"/>
      <c r="C99" s="88"/>
      <c r="D99" s="37">
        <v>2018</v>
      </c>
      <c r="E99" s="12">
        <f t="shared" si="9"/>
        <v>13032.3</v>
      </c>
      <c r="F99" s="12">
        <v>0</v>
      </c>
      <c r="G99" s="12">
        <v>0</v>
      </c>
      <c r="H99" s="12">
        <v>13032.3</v>
      </c>
      <c r="I99" s="12">
        <v>0</v>
      </c>
      <c r="J99" s="97"/>
      <c r="K99" s="106"/>
    </row>
    <row r="100" spans="1:11" ht="15.75">
      <c r="A100" s="81"/>
      <c r="B100" s="88"/>
      <c r="C100" s="88"/>
      <c r="D100" s="37">
        <v>2019</v>
      </c>
      <c r="E100" s="12">
        <f t="shared" si="9"/>
        <v>13464</v>
      </c>
      <c r="F100" s="12">
        <v>0</v>
      </c>
      <c r="G100" s="12">
        <v>0</v>
      </c>
      <c r="H100" s="12">
        <v>13464</v>
      </c>
      <c r="I100" s="12">
        <v>0</v>
      </c>
      <c r="J100" s="97"/>
      <c r="K100" s="106"/>
    </row>
    <row r="101" spans="1:11" ht="15.75">
      <c r="A101" s="81"/>
      <c r="B101" s="88"/>
      <c r="C101" s="88"/>
      <c r="D101" s="37">
        <v>2020</v>
      </c>
      <c r="E101" s="12">
        <f t="shared" si="9"/>
        <v>16190.6</v>
      </c>
      <c r="F101" s="12">
        <v>0</v>
      </c>
      <c r="G101" s="12">
        <v>0</v>
      </c>
      <c r="H101" s="12">
        <v>16190.6</v>
      </c>
      <c r="I101" s="12">
        <v>0</v>
      </c>
      <c r="J101" s="97"/>
      <c r="K101" s="106"/>
    </row>
    <row r="102" spans="1:11" ht="15.75">
      <c r="A102" s="81"/>
      <c r="B102" s="88"/>
      <c r="C102" s="88"/>
      <c r="D102" s="37">
        <v>2021</v>
      </c>
      <c r="E102" s="12">
        <f t="shared" si="9"/>
        <v>20911.099999999999</v>
      </c>
      <c r="F102" s="12">
        <v>0</v>
      </c>
      <c r="G102" s="12">
        <v>0</v>
      </c>
      <c r="H102" s="12">
        <v>20911.099999999999</v>
      </c>
      <c r="I102" s="12">
        <v>0</v>
      </c>
      <c r="J102" s="97"/>
      <c r="K102" s="106"/>
    </row>
    <row r="103" spans="1:11" ht="15.75">
      <c r="A103" s="81"/>
      <c r="B103" s="88"/>
      <c r="C103" s="88"/>
      <c r="D103" s="37">
        <v>2022</v>
      </c>
      <c r="E103" s="41">
        <f>H103</f>
        <v>29837.4</v>
      </c>
      <c r="F103" s="41">
        <v>0</v>
      </c>
      <c r="G103" s="41">
        <v>0</v>
      </c>
      <c r="H103" s="41">
        <v>29837.4</v>
      </c>
      <c r="I103" s="12">
        <v>0</v>
      </c>
      <c r="J103" s="97"/>
      <c r="K103" s="106"/>
    </row>
    <row r="104" spans="1:11" ht="15.75">
      <c r="A104" s="81"/>
      <c r="B104" s="88"/>
      <c r="C104" s="88"/>
      <c r="D104" s="37">
        <v>2023</v>
      </c>
      <c r="E104" s="57">
        <f>F104+G104+H104+I104</f>
        <v>55140.4</v>
      </c>
      <c r="F104" s="41">
        <v>0</v>
      </c>
      <c r="G104" s="41">
        <v>0</v>
      </c>
      <c r="H104" s="57">
        <v>55140.4</v>
      </c>
      <c r="I104" s="12">
        <v>0</v>
      </c>
      <c r="J104" s="97"/>
      <c r="K104" s="106"/>
    </row>
    <row r="105" spans="1:11" ht="15.75">
      <c r="A105" s="81"/>
      <c r="B105" s="88"/>
      <c r="C105" s="88"/>
      <c r="D105" s="37">
        <v>2024</v>
      </c>
      <c r="E105" s="41">
        <f>F105+G105+H105+I105</f>
        <v>40304.400000000001</v>
      </c>
      <c r="F105" s="41">
        <v>0</v>
      </c>
      <c r="G105" s="41">
        <v>0</v>
      </c>
      <c r="H105" s="41">
        <v>40304.400000000001</v>
      </c>
      <c r="I105" s="12">
        <v>0</v>
      </c>
      <c r="J105" s="97"/>
      <c r="K105" s="106"/>
    </row>
    <row r="106" spans="1:11" ht="15.75">
      <c r="A106" s="81"/>
      <c r="B106" s="88"/>
      <c r="C106" s="88"/>
      <c r="D106" s="37">
        <v>2025</v>
      </c>
      <c r="E106" s="41">
        <f>F106+G106+H106+I106</f>
        <v>40304.400000000001</v>
      </c>
      <c r="F106" s="41">
        <v>0</v>
      </c>
      <c r="G106" s="41">
        <v>0</v>
      </c>
      <c r="H106" s="41">
        <v>40304.400000000001</v>
      </c>
      <c r="I106" s="12">
        <v>0</v>
      </c>
      <c r="J106" s="97"/>
      <c r="K106" s="106"/>
    </row>
    <row r="107" spans="1:11" ht="17.45" customHeight="1">
      <c r="A107" s="81" t="s">
        <v>38</v>
      </c>
      <c r="B107" s="87" t="s">
        <v>101</v>
      </c>
      <c r="C107" s="85"/>
      <c r="D107" s="37" t="s">
        <v>18</v>
      </c>
      <c r="E107" s="58">
        <f>E108+E109+E110+E111+E112+E113+E114+E115+E116+E117+E118</f>
        <v>3261.1</v>
      </c>
      <c r="F107" s="58">
        <f>F108+F109+F110+F111+F112+F113+F114+F115+F116+F117+F118</f>
        <v>0</v>
      </c>
      <c r="G107" s="58">
        <f>G108+G109+G110+G111+G112+G113+G114+G115+G116+G117+G118</f>
        <v>0</v>
      </c>
      <c r="H107" s="58">
        <f>H108+H109+H110+H111+H112+H113+H114+H115+H116+H117+H118</f>
        <v>3261.1</v>
      </c>
      <c r="I107" s="56">
        <f>I108+I109+I110+I111+I112+I113+I114+I115+I116+I117+I118</f>
        <v>0</v>
      </c>
      <c r="J107" s="97" t="s">
        <v>37</v>
      </c>
      <c r="K107" s="106"/>
    </row>
    <row r="108" spans="1:11" ht="15.75">
      <c r="A108" s="81"/>
      <c r="B108" s="87"/>
      <c r="C108" s="85"/>
      <c r="D108" s="37">
        <v>2015</v>
      </c>
      <c r="E108" s="41">
        <f t="shared" ref="E108:E118" si="10">F108+G108+H108+I108</f>
        <v>0</v>
      </c>
      <c r="F108" s="41">
        <v>0</v>
      </c>
      <c r="G108" s="41">
        <v>0</v>
      </c>
      <c r="H108" s="41">
        <v>0</v>
      </c>
      <c r="I108" s="12">
        <v>0</v>
      </c>
      <c r="J108" s="97"/>
      <c r="K108" s="106"/>
    </row>
    <row r="109" spans="1:11" ht="15.75">
      <c r="A109" s="81"/>
      <c r="B109" s="87"/>
      <c r="C109" s="85"/>
      <c r="D109" s="37">
        <v>2016</v>
      </c>
      <c r="E109" s="41">
        <f t="shared" si="10"/>
        <v>0</v>
      </c>
      <c r="F109" s="41">
        <v>0</v>
      </c>
      <c r="G109" s="41">
        <v>0</v>
      </c>
      <c r="H109" s="41">
        <v>0</v>
      </c>
      <c r="I109" s="12">
        <v>0</v>
      </c>
      <c r="J109" s="97"/>
      <c r="K109" s="106"/>
    </row>
    <row r="110" spans="1:11" ht="15.75">
      <c r="A110" s="81"/>
      <c r="B110" s="87"/>
      <c r="C110" s="85"/>
      <c r="D110" s="37">
        <v>2017</v>
      </c>
      <c r="E110" s="41">
        <f t="shared" si="10"/>
        <v>0</v>
      </c>
      <c r="F110" s="41">
        <v>0</v>
      </c>
      <c r="G110" s="41">
        <v>0</v>
      </c>
      <c r="H110" s="41">
        <v>0</v>
      </c>
      <c r="I110" s="12">
        <v>0</v>
      </c>
      <c r="J110" s="97"/>
      <c r="K110" s="106"/>
    </row>
    <row r="111" spans="1:11" ht="15.75">
      <c r="A111" s="81"/>
      <c r="B111" s="87"/>
      <c r="C111" s="85"/>
      <c r="D111" s="37">
        <v>2018</v>
      </c>
      <c r="E111" s="12">
        <f t="shared" si="10"/>
        <v>50</v>
      </c>
      <c r="F111" s="12">
        <v>0</v>
      </c>
      <c r="G111" s="12">
        <v>0</v>
      </c>
      <c r="H111" s="12">
        <v>50</v>
      </c>
      <c r="I111" s="12">
        <v>0</v>
      </c>
      <c r="J111" s="97"/>
      <c r="K111" s="106"/>
    </row>
    <row r="112" spans="1:11" ht="15.75">
      <c r="A112" s="81"/>
      <c r="B112" s="87"/>
      <c r="C112" s="85"/>
      <c r="D112" s="37">
        <v>2019</v>
      </c>
      <c r="E112" s="12">
        <f t="shared" si="10"/>
        <v>393.8</v>
      </c>
      <c r="F112" s="12">
        <v>0</v>
      </c>
      <c r="G112" s="12">
        <v>0</v>
      </c>
      <c r="H112" s="12">
        <v>393.8</v>
      </c>
      <c r="I112" s="12">
        <v>0</v>
      </c>
      <c r="J112" s="97"/>
      <c r="K112" s="106"/>
    </row>
    <row r="113" spans="1:11" ht="15.75">
      <c r="A113" s="81"/>
      <c r="B113" s="87"/>
      <c r="C113" s="85"/>
      <c r="D113" s="37">
        <v>2020</v>
      </c>
      <c r="E113" s="12">
        <f t="shared" si="10"/>
        <v>378</v>
      </c>
      <c r="F113" s="12">
        <v>0</v>
      </c>
      <c r="G113" s="12">
        <v>0</v>
      </c>
      <c r="H113" s="12">
        <v>378</v>
      </c>
      <c r="I113" s="12">
        <v>0</v>
      </c>
      <c r="J113" s="97"/>
      <c r="K113" s="106"/>
    </row>
    <row r="114" spans="1:11" ht="15.75">
      <c r="A114" s="81"/>
      <c r="B114" s="87"/>
      <c r="C114" s="85"/>
      <c r="D114" s="37">
        <v>2021</v>
      </c>
      <c r="E114" s="12">
        <f t="shared" si="10"/>
        <v>1742.8</v>
      </c>
      <c r="F114" s="12">
        <v>0</v>
      </c>
      <c r="G114" s="12">
        <v>0</v>
      </c>
      <c r="H114" s="12">
        <v>1742.8</v>
      </c>
      <c r="I114" s="12">
        <v>0</v>
      </c>
      <c r="J114" s="97"/>
      <c r="K114" s="106"/>
    </row>
    <row r="115" spans="1:11" ht="15.75">
      <c r="A115" s="81"/>
      <c r="B115" s="87"/>
      <c r="C115" s="85"/>
      <c r="D115" s="37">
        <v>2022</v>
      </c>
      <c r="E115" s="12">
        <f t="shared" si="10"/>
        <v>696.5</v>
      </c>
      <c r="F115" s="12">
        <v>0</v>
      </c>
      <c r="G115" s="12">
        <v>0</v>
      </c>
      <c r="H115" s="12">
        <v>696.5</v>
      </c>
      <c r="I115" s="12">
        <v>0</v>
      </c>
      <c r="J115" s="97"/>
      <c r="K115" s="106"/>
    </row>
    <row r="116" spans="1:11" ht="15.75">
      <c r="A116" s="81"/>
      <c r="B116" s="87"/>
      <c r="C116" s="85"/>
      <c r="D116" s="37">
        <v>2023</v>
      </c>
      <c r="E116" s="12">
        <f t="shared" si="10"/>
        <v>0</v>
      </c>
      <c r="F116" s="12">
        <v>0</v>
      </c>
      <c r="G116" s="12">
        <v>0</v>
      </c>
      <c r="H116" s="12">
        <v>0</v>
      </c>
      <c r="I116" s="12">
        <v>0</v>
      </c>
      <c r="J116" s="97"/>
      <c r="K116" s="106"/>
    </row>
    <row r="117" spans="1:11" ht="15.75">
      <c r="A117" s="81"/>
      <c r="B117" s="87"/>
      <c r="C117" s="85"/>
      <c r="D117" s="37">
        <v>2024</v>
      </c>
      <c r="E117" s="12">
        <f t="shared" si="10"/>
        <v>0</v>
      </c>
      <c r="F117" s="12">
        <v>0</v>
      </c>
      <c r="G117" s="12">
        <v>0</v>
      </c>
      <c r="H117" s="12">
        <v>0</v>
      </c>
      <c r="I117" s="12">
        <v>0</v>
      </c>
      <c r="J117" s="97"/>
      <c r="K117" s="106"/>
    </row>
    <row r="118" spans="1:11" ht="15.75">
      <c r="A118" s="81"/>
      <c r="B118" s="87"/>
      <c r="C118" s="85"/>
      <c r="D118" s="37">
        <v>2025</v>
      </c>
      <c r="E118" s="12">
        <f t="shared" si="10"/>
        <v>0</v>
      </c>
      <c r="F118" s="12">
        <v>0</v>
      </c>
      <c r="G118" s="12">
        <v>0</v>
      </c>
      <c r="H118" s="12">
        <v>0</v>
      </c>
      <c r="I118" s="12">
        <v>0</v>
      </c>
      <c r="J118" s="97"/>
      <c r="K118" s="106"/>
    </row>
    <row r="119" spans="1:11" ht="17.45" customHeight="1">
      <c r="A119" s="81" t="s">
        <v>39</v>
      </c>
      <c r="B119" s="87" t="s">
        <v>102</v>
      </c>
      <c r="C119" s="85"/>
      <c r="D119" s="37" t="s">
        <v>18</v>
      </c>
      <c r="E119" s="56">
        <f>E120+E121+E122+E123+E124+E125+E126+E127+E128+E129+E130</f>
        <v>14123.599999999999</v>
      </c>
      <c r="F119" s="56">
        <f>F120+F121+F122+F123+F124+F125+F126+F127+F128+F129+F130</f>
        <v>0</v>
      </c>
      <c r="G119" s="56">
        <f>G120+G121+G122+G123+G124+G125+G126+G127+G128+G129+G130</f>
        <v>0</v>
      </c>
      <c r="H119" s="56">
        <f>H120+H121+H122+H123+H124+H125+H126+H127+H128+H129+H130</f>
        <v>14123.599999999999</v>
      </c>
      <c r="I119" s="56">
        <f>I120+I121+I122+I123+I124+I125+I126+I127+I128+I129+I130</f>
        <v>0</v>
      </c>
      <c r="J119" s="97" t="s">
        <v>37</v>
      </c>
      <c r="K119" s="106"/>
    </row>
    <row r="120" spans="1:11" ht="15.75">
      <c r="A120" s="81"/>
      <c r="B120" s="87"/>
      <c r="C120" s="85"/>
      <c r="D120" s="37">
        <v>2015</v>
      </c>
      <c r="E120" s="12">
        <f t="shared" ref="E120:E130" si="11">F120+G120+H120</f>
        <v>0</v>
      </c>
      <c r="F120" s="12">
        <v>0</v>
      </c>
      <c r="G120" s="12">
        <v>0</v>
      </c>
      <c r="H120" s="12">
        <v>0</v>
      </c>
      <c r="I120" s="12">
        <v>0</v>
      </c>
      <c r="J120" s="97"/>
      <c r="K120" s="106"/>
    </row>
    <row r="121" spans="1:11" ht="15.75">
      <c r="A121" s="81"/>
      <c r="B121" s="87"/>
      <c r="C121" s="85"/>
      <c r="D121" s="37">
        <v>2016</v>
      </c>
      <c r="E121" s="12">
        <f t="shared" si="11"/>
        <v>0</v>
      </c>
      <c r="F121" s="12">
        <v>0</v>
      </c>
      <c r="G121" s="12">
        <v>0</v>
      </c>
      <c r="H121" s="12">
        <v>0</v>
      </c>
      <c r="I121" s="12">
        <v>0</v>
      </c>
      <c r="J121" s="97"/>
      <c r="K121" s="106"/>
    </row>
    <row r="122" spans="1:11" ht="15.75">
      <c r="A122" s="81"/>
      <c r="B122" s="87"/>
      <c r="C122" s="85"/>
      <c r="D122" s="37">
        <v>2017</v>
      </c>
      <c r="E122" s="12">
        <f t="shared" si="11"/>
        <v>0</v>
      </c>
      <c r="F122" s="12">
        <v>0</v>
      </c>
      <c r="G122" s="12">
        <v>0</v>
      </c>
      <c r="H122" s="12">
        <v>0</v>
      </c>
      <c r="I122" s="12">
        <v>0</v>
      </c>
      <c r="J122" s="97"/>
      <c r="K122" s="106"/>
    </row>
    <row r="123" spans="1:11" ht="15.75">
      <c r="A123" s="81"/>
      <c r="B123" s="87"/>
      <c r="C123" s="85"/>
      <c r="D123" s="37">
        <v>2018</v>
      </c>
      <c r="E123" s="12">
        <f t="shared" si="11"/>
        <v>0</v>
      </c>
      <c r="F123" s="12">
        <v>0</v>
      </c>
      <c r="G123" s="12">
        <v>0</v>
      </c>
      <c r="H123" s="12">
        <v>0</v>
      </c>
      <c r="I123" s="12">
        <v>0</v>
      </c>
      <c r="J123" s="97"/>
      <c r="K123" s="106"/>
    </row>
    <row r="124" spans="1:11" ht="15.75">
      <c r="A124" s="81"/>
      <c r="B124" s="87"/>
      <c r="C124" s="85"/>
      <c r="D124" s="37">
        <v>2019</v>
      </c>
      <c r="E124" s="12">
        <f t="shared" si="11"/>
        <v>0</v>
      </c>
      <c r="F124" s="12">
        <v>0</v>
      </c>
      <c r="G124" s="12">
        <v>0</v>
      </c>
      <c r="H124" s="12">
        <v>0</v>
      </c>
      <c r="I124" s="12">
        <v>0</v>
      </c>
      <c r="J124" s="97"/>
      <c r="K124" s="106"/>
    </row>
    <row r="125" spans="1:11" ht="15.75">
      <c r="A125" s="81"/>
      <c r="B125" s="87"/>
      <c r="C125" s="85"/>
      <c r="D125" s="37">
        <v>2020</v>
      </c>
      <c r="E125" s="12">
        <f t="shared" si="11"/>
        <v>0</v>
      </c>
      <c r="F125" s="12">
        <v>0</v>
      </c>
      <c r="G125" s="12">
        <v>0</v>
      </c>
      <c r="H125" s="12">
        <v>0</v>
      </c>
      <c r="I125" s="12">
        <v>0</v>
      </c>
      <c r="J125" s="97"/>
      <c r="K125" s="106"/>
    </row>
    <row r="126" spans="1:11" ht="15.75">
      <c r="A126" s="81"/>
      <c r="B126" s="87"/>
      <c r="C126" s="85"/>
      <c r="D126" s="37">
        <v>2021</v>
      </c>
      <c r="E126" s="12">
        <f t="shared" si="11"/>
        <v>2130.6999999999998</v>
      </c>
      <c r="F126" s="12">
        <v>0</v>
      </c>
      <c r="G126" s="12">
        <v>0</v>
      </c>
      <c r="H126" s="12">
        <v>2130.6999999999998</v>
      </c>
      <c r="I126" s="12">
        <v>0</v>
      </c>
      <c r="J126" s="97"/>
      <c r="K126" s="106"/>
    </row>
    <row r="127" spans="1:11" ht="15.75">
      <c r="A127" s="81"/>
      <c r="B127" s="87"/>
      <c r="C127" s="85"/>
      <c r="D127" s="37">
        <v>2022</v>
      </c>
      <c r="E127" s="12">
        <f t="shared" si="11"/>
        <v>3058.6</v>
      </c>
      <c r="F127" s="12">
        <v>0</v>
      </c>
      <c r="G127" s="12">
        <v>0</v>
      </c>
      <c r="H127" s="12">
        <v>3058.6</v>
      </c>
      <c r="I127" s="12">
        <v>0</v>
      </c>
      <c r="J127" s="97"/>
      <c r="K127" s="106"/>
    </row>
    <row r="128" spans="1:11" ht="15.75">
      <c r="A128" s="81"/>
      <c r="B128" s="87"/>
      <c r="C128" s="85"/>
      <c r="D128" s="37">
        <v>2023</v>
      </c>
      <c r="E128" s="27">
        <f t="shared" si="11"/>
        <v>2988.3</v>
      </c>
      <c r="F128" s="27">
        <v>0</v>
      </c>
      <c r="G128" s="27">
        <v>0</v>
      </c>
      <c r="H128" s="27">
        <v>2988.3</v>
      </c>
      <c r="I128" s="12">
        <v>0</v>
      </c>
      <c r="J128" s="97"/>
      <c r="K128" s="106"/>
    </row>
    <row r="129" spans="1:11" ht="15.75">
      <c r="A129" s="81"/>
      <c r="B129" s="87"/>
      <c r="C129" s="85"/>
      <c r="D129" s="37">
        <v>2024</v>
      </c>
      <c r="E129" s="27">
        <f t="shared" si="11"/>
        <v>2973</v>
      </c>
      <c r="F129" s="27">
        <v>0</v>
      </c>
      <c r="G129" s="27">
        <v>0</v>
      </c>
      <c r="H129" s="27">
        <v>2973</v>
      </c>
      <c r="I129" s="12">
        <v>0</v>
      </c>
      <c r="J129" s="97"/>
      <c r="K129" s="106"/>
    </row>
    <row r="130" spans="1:11" ht="14.45" customHeight="1">
      <c r="A130" s="81"/>
      <c r="B130" s="87"/>
      <c r="C130" s="85"/>
      <c r="D130" s="37">
        <v>2025</v>
      </c>
      <c r="E130" s="27">
        <f t="shared" si="11"/>
        <v>2973</v>
      </c>
      <c r="F130" s="27">
        <v>0</v>
      </c>
      <c r="G130" s="27">
        <v>0</v>
      </c>
      <c r="H130" s="27">
        <v>2973</v>
      </c>
      <c r="I130" s="12">
        <v>0</v>
      </c>
      <c r="J130" s="97"/>
      <c r="K130" s="106"/>
    </row>
    <row r="131" spans="1:11" ht="17.45" customHeight="1">
      <c r="A131" s="81" t="s">
        <v>40</v>
      </c>
      <c r="B131" s="103" t="s">
        <v>103</v>
      </c>
      <c r="C131" s="85"/>
      <c r="D131" s="37" t="s">
        <v>18</v>
      </c>
      <c r="E131" s="59">
        <f>E132+E133+E134+E135+E136+E137+E138+E139+E140+E141+E142</f>
        <v>2674.5</v>
      </c>
      <c r="F131" s="59">
        <f>F132+F133+F134+F135+F136+F137+F138+F139+F140+F141+F142</f>
        <v>0</v>
      </c>
      <c r="G131" s="59">
        <f>G132+G133+G134+G135+G136+G137+G138+G139+G140+G141+G142</f>
        <v>0</v>
      </c>
      <c r="H131" s="59">
        <f>H132+H133+H134+H135+H136+H137+H138+H139+H140+H141+H142</f>
        <v>2674.5</v>
      </c>
      <c r="I131" s="56">
        <f>I132+I133+I134+I135+I136+I137+I138+I139+I140+I141+I142</f>
        <v>0</v>
      </c>
      <c r="J131" s="97"/>
      <c r="K131" s="106"/>
    </row>
    <row r="132" spans="1:11" ht="14.45" customHeight="1">
      <c r="A132" s="81"/>
      <c r="B132" s="103"/>
      <c r="C132" s="85"/>
      <c r="D132" s="37">
        <v>2015</v>
      </c>
      <c r="E132" s="27">
        <f t="shared" ref="E132:E142" si="12">F132+G132+H132</f>
        <v>0</v>
      </c>
      <c r="F132" s="27">
        <v>0</v>
      </c>
      <c r="G132" s="27">
        <v>0</v>
      </c>
      <c r="H132" s="27">
        <v>0</v>
      </c>
      <c r="I132" s="12">
        <v>0</v>
      </c>
      <c r="J132" s="97"/>
      <c r="K132" s="106"/>
    </row>
    <row r="133" spans="1:11" ht="14.45" customHeight="1">
      <c r="A133" s="81"/>
      <c r="B133" s="103"/>
      <c r="C133" s="85"/>
      <c r="D133" s="37">
        <v>2016</v>
      </c>
      <c r="E133" s="27">
        <f t="shared" si="12"/>
        <v>0</v>
      </c>
      <c r="F133" s="27">
        <v>0</v>
      </c>
      <c r="G133" s="27">
        <v>0</v>
      </c>
      <c r="H133" s="27">
        <v>0</v>
      </c>
      <c r="I133" s="12">
        <v>0</v>
      </c>
      <c r="J133" s="97"/>
      <c r="K133" s="106"/>
    </row>
    <row r="134" spans="1:11" ht="14.45" customHeight="1">
      <c r="A134" s="81"/>
      <c r="B134" s="103"/>
      <c r="C134" s="85"/>
      <c r="D134" s="37">
        <v>2017</v>
      </c>
      <c r="E134" s="27">
        <f t="shared" si="12"/>
        <v>0</v>
      </c>
      <c r="F134" s="27">
        <v>0</v>
      </c>
      <c r="G134" s="27">
        <v>0</v>
      </c>
      <c r="H134" s="27">
        <v>0</v>
      </c>
      <c r="I134" s="12">
        <v>0</v>
      </c>
      <c r="J134" s="97"/>
      <c r="K134" s="106"/>
    </row>
    <row r="135" spans="1:11" ht="14.45" customHeight="1">
      <c r="A135" s="81"/>
      <c r="B135" s="103"/>
      <c r="C135" s="85"/>
      <c r="D135" s="37">
        <v>2018</v>
      </c>
      <c r="E135" s="27">
        <f t="shared" si="12"/>
        <v>0</v>
      </c>
      <c r="F135" s="27">
        <v>0</v>
      </c>
      <c r="G135" s="27">
        <v>0</v>
      </c>
      <c r="H135" s="27">
        <v>0</v>
      </c>
      <c r="I135" s="12">
        <v>0</v>
      </c>
      <c r="J135" s="97"/>
      <c r="K135" s="106"/>
    </row>
    <row r="136" spans="1:11" ht="14.45" customHeight="1">
      <c r="A136" s="81"/>
      <c r="B136" s="103"/>
      <c r="C136" s="85"/>
      <c r="D136" s="37">
        <v>2019</v>
      </c>
      <c r="E136" s="27">
        <f t="shared" si="12"/>
        <v>0</v>
      </c>
      <c r="F136" s="27">
        <v>0</v>
      </c>
      <c r="G136" s="27">
        <v>0</v>
      </c>
      <c r="H136" s="27">
        <v>0</v>
      </c>
      <c r="I136" s="12">
        <v>0</v>
      </c>
      <c r="J136" s="97"/>
      <c r="K136" s="106"/>
    </row>
    <row r="137" spans="1:11" ht="14.45" customHeight="1">
      <c r="A137" s="81"/>
      <c r="B137" s="103"/>
      <c r="C137" s="85"/>
      <c r="D137" s="37">
        <v>2020</v>
      </c>
      <c r="E137" s="27">
        <f t="shared" si="12"/>
        <v>0</v>
      </c>
      <c r="F137" s="27">
        <v>0</v>
      </c>
      <c r="G137" s="27">
        <v>0</v>
      </c>
      <c r="H137" s="27">
        <v>0</v>
      </c>
      <c r="I137" s="12">
        <v>0</v>
      </c>
      <c r="J137" s="97"/>
      <c r="K137" s="106"/>
    </row>
    <row r="138" spans="1:11" ht="14.45" customHeight="1">
      <c r="A138" s="81"/>
      <c r="B138" s="103"/>
      <c r="C138" s="85"/>
      <c r="D138" s="37">
        <v>2021</v>
      </c>
      <c r="E138" s="27">
        <f t="shared" si="12"/>
        <v>479.2</v>
      </c>
      <c r="F138" s="27">
        <v>0</v>
      </c>
      <c r="G138" s="27">
        <v>0</v>
      </c>
      <c r="H138" s="27">
        <v>479.2</v>
      </c>
      <c r="I138" s="12">
        <v>0</v>
      </c>
      <c r="J138" s="97"/>
      <c r="K138" s="106"/>
    </row>
    <row r="139" spans="1:11" ht="14.45" customHeight="1">
      <c r="A139" s="81"/>
      <c r="B139" s="103"/>
      <c r="C139" s="85"/>
      <c r="D139" s="37">
        <v>2022</v>
      </c>
      <c r="E139" s="27">
        <f t="shared" si="12"/>
        <v>281</v>
      </c>
      <c r="F139" s="27">
        <v>0</v>
      </c>
      <c r="G139" s="27">
        <v>0</v>
      </c>
      <c r="H139" s="27">
        <v>281</v>
      </c>
      <c r="I139" s="12">
        <v>0</v>
      </c>
      <c r="J139" s="97"/>
      <c r="K139" s="106"/>
    </row>
    <row r="140" spans="1:11" ht="14.45" customHeight="1">
      <c r="A140" s="81"/>
      <c r="B140" s="103"/>
      <c r="C140" s="85"/>
      <c r="D140" s="37">
        <v>2023</v>
      </c>
      <c r="E140" s="27">
        <f t="shared" si="12"/>
        <v>627.9</v>
      </c>
      <c r="F140" s="27">
        <v>0</v>
      </c>
      <c r="G140" s="27">
        <v>0</v>
      </c>
      <c r="H140" s="27">
        <v>627.9</v>
      </c>
      <c r="I140" s="12">
        <v>0</v>
      </c>
      <c r="J140" s="97"/>
      <c r="K140" s="106"/>
    </row>
    <row r="141" spans="1:11" ht="14.45" customHeight="1">
      <c r="A141" s="81"/>
      <c r="B141" s="103"/>
      <c r="C141" s="85"/>
      <c r="D141" s="37">
        <v>2024</v>
      </c>
      <c r="E141" s="12">
        <f t="shared" si="12"/>
        <v>643.20000000000005</v>
      </c>
      <c r="F141" s="12">
        <v>0</v>
      </c>
      <c r="G141" s="12">
        <v>0</v>
      </c>
      <c r="H141" s="12">
        <v>643.20000000000005</v>
      </c>
      <c r="I141" s="12">
        <v>0</v>
      </c>
      <c r="J141" s="97"/>
      <c r="K141" s="106"/>
    </row>
    <row r="142" spans="1:11" ht="14.45" customHeight="1">
      <c r="A142" s="81"/>
      <c r="B142" s="103"/>
      <c r="C142" s="85"/>
      <c r="D142" s="37">
        <v>2025</v>
      </c>
      <c r="E142" s="12">
        <f t="shared" si="12"/>
        <v>643.20000000000005</v>
      </c>
      <c r="F142" s="12">
        <v>0</v>
      </c>
      <c r="G142" s="12">
        <v>0</v>
      </c>
      <c r="H142" s="12">
        <v>643.20000000000005</v>
      </c>
      <c r="I142" s="12">
        <v>0</v>
      </c>
      <c r="J142" s="97"/>
      <c r="K142" s="106"/>
    </row>
    <row r="143" spans="1:11" ht="20.45" customHeight="1">
      <c r="A143" s="81"/>
      <c r="B143" s="82" t="s">
        <v>41</v>
      </c>
      <c r="C143" s="85"/>
      <c r="D143" s="55" t="s">
        <v>18</v>
      </c>
      <c r="E143" s="56">
        <f>E144+E145+E146+E147+E148+E149+E150+E151+E152+E153+E154</f>
        <v>288120.8</v>
      </c>
      <c r="F143" s="56">
        <f>F144+F145+F146+F147+F148+F149+F150+F151+F152+F153+F154</f>
        <v>0</v>
      </c>
      <c r="G143" s="56">
        <f>G144+G145+G146+G147+G148+G149+G150+G151+G152+G153+G154</f>
        <v>3422.7</v>
      </c>
      <c r="H143" s="56">
        <f>H144+H145+H146+H147+H148+H149+H150+H151+H152+H153+H154</f>
        <v>284698.09999999998</v>
      </c>
      <c r="I143" s="56">
        <f>I144+I145+I146+I147+I148+I149+I150+I151+I152+I153+I154</f>
        <v>0</v>
      </c>
      <c r="J143" s="97"/>
      <c r="K143" s="106"/>
    </row>
    <row r="144" spans="1:11" ht="15.75">
      <c r="A144" s="81"/>
      <c r="B144" s="82"/>
      <c r="C144" s="85"/>
      <c r="D144" s="37">
        <v>2015</v>
      </c>
      <c r="E144" s="12">
        <f t="shared" ref="E144:E154" si="13">F144+G144+H144+I144</f>
        <v>7373.8</v>
      </c>
      <c r="F144" s="12">
        <f t="shared" ref="F144:I149" si="14">F84+F96+F108</f>
        <v>0</v>
      </c>
      <c r="G144" s="12">
        <f t="shared" si="14"/>
        <v>564.29999999999995</v>
      </c>
      <c r="H144" s="12">
        <f t="shared" si="14"/>
        <v>6809.5</v>
      </c>
      <c r="I144" s="12">
        <f t="shared" si="14"/>
        <v>0</v>
      </c>
      <c r="J144" s="97"/>
      <c r="K144" s="106"/>
    </row>
    <row r="145" spans="1:11" ht="15.75">
      <c r="A145" s="81"/>
      <c r="B145" s="82"/>
      <c r="C145" s="85"/>
      <c r="D145" s="37">
        <v>2016</v>
      </c>
      <c r="E145" s="12">
        <f t="shared" si="13"/>
        <v>15668.3</v>
      </c>
      <c r="F145" s="12">
        <f t="shared" si="14"/>
        <v>0</v>
      </c>
      <c r="G145" s="12">
        <f t="shared" si="14"/>
        <v>994.5</v>
      </c>
      <c r="H145" s="12">
        <f t="shared" si="14"/>
        <v>14673.8</v>
      </c>
      <c r="I145" s="12">
        <f t="shared" si="14"/>
        <v>0</v>
      </c>
      <c r="J145" s="97"/>
      <c r="K145" s="106"/>
    </row>
    <row r="146" spans="1:11" ht="15.75">
      <c r="A146" s="81"/>
      <c r="B146" s="82"/>
      <c r="C146" s="85"/>
      <c r="D146" s="37">
        <v>2017</v>
      </c>
      <c r="E146" s="12">
        <f t="shared" si="13"/>
        <v>14432.9</v>
      </c>
      <c r="F146" s="12">
        <f t="shared" si="14"/>
        <v>0</v>
      </c>
      <c r="G146" s="12">
        <f t="shared" si="14"/>
        <v>1863.9</v>
      </c>
      <c r="H146" s="12">
        <f t="shared" si="14"/>
        <v>12569</v>
      </c>
      <c r="I146" s="12">
        <f t="shared" si="14"/>
        <v>0</v>
      </c>
      <c r="J146" s="97"/>
      <c r="K146" s="106"/>
    </row>
    <row r="147" spans="1:11" ht="15.75">
      <c r="A147" s="81"/>
      <c r="B147" s="82"/>
      <c r="C147" s="85"/>
      <c r="D147" s="37">
        <v>2018</v>
      </c>
      <c r="E147" s="12">
        <f t="shared" si="13"/>
        <v>13354.3</v>
      </c>
      <c r="F147" s="12">
        <f t="shared" si="14"/>
        <v>0</v>
      </c>
      <c r="G147" s="12">
        <f t="shared" si="14"/>
        <v>0</v>
      </c>
      <c r="H147" s="12">
        <f t="shared" si="14"/>
        <v>13354.3</v>
      </c>
      <c r="I147" s="12">
        <f t="shared" si="14"/>
        <v>0</v>
      </c>
      <c r="J147" s="97"/>
      <c r="K147" s="106"/>
    </row>
    <row r="148" spans="1:11" ht="15.75">
      <c r="A148" s="81"/>
      <c r="B148" s="82"/>
      <c r="C148" s="85"/>
      <c r="D148" s="37">
        <v>2019</v>
      </c>
      <c r="E148" s="12">
        <f t="shared" si="13"/>
        <v>13857.8</v>
      </c>
      <c r="F148" s="12">
        <f t="shared" si="14"/>
        <v>0</v>
      </c>
      <c r="G148" s="12">
        <f t="shared" si="14"/>
        <v>0</v>
      </c>
      <c r="H148" s="12">
        <f t="shared" si="14"/>
        <v>13857.8</v>
      </c>
      <c r="I148" s="12">
        <f t="shared" si="14"/>
        <v>0</v>
      </c>
      <c r="J148" s="97"/>
      <c r="K148" s="106"/>
    </row>
    <row r="149" spans="1:11" ht="15.75">
      <c r="A149" s="81"/>
      <c r="B149" s="82"/>
      <c r="C149" s="85"/>
      <c r="D149" s="37">
        <v>2020</v>
      </c>
      <c r="E149" s="12">
        <f t="shared" si="13"/>
        <v>16568.599999999999</v>
      </c>
      <c r="F149" s="12">
        <f t="shared" si="14"/>
        <v>0</v>
      </c>
      <c r="G149" s="12">
        <f t="shared" si="14"/>
        <v>0</v>
      </c>
      <c r="H149" s="12">
        <f t="shared" si="14"/>
        <v>16568.599999999999</v>
      </c>
      <c r="I149" s="12">
        <f t="shared" si="14"/>
        <v>0</v>
      </c>
      <c r="J149" s="97"/>
      <c r="K149" s="106"/>
    </row>
    <row r="150" spans="1:11" ht="15.75">
      <c r="A150" s="81"/>
      <c r="B150" s="82"/>
      <c r="C150" s="85"/>
      <c r="D150" s="37">
        <v>2021</v>
      </c>
      <c r="E150" s="12">
        <f t="shared" si="13"/>
        <v>25943.8</v>
      </c>
      <c r="F150" s="12">
        <f>F90+F102+F114</f>
        <v>0</v>
      </c>
      <c r="G150" s="12">
        <f>G90+G102+G114</f>
        <v>0</v>
      </c>
      <c r="H150" s="12">
        <f>H90+H102+H114+H126+H138</f>
        <v>25943.8</v>
      </c>
      <c r="I150" s="12">
        <f>I90+I102+I114</f>
        <v>0</v>
      </c>
      <c r="J150" s="97"/>
      <c r="K150" s="106"/>
    </row>
    <row r="151" spans="1:11" ht="15.75">
      <c r="A151" s="81"/>
      <c r="B151" s="82"/>
      <c r="C151" s="85"/>
      <c r="D151" s="37">
        <v>2022</v>
      </c>
      <c r="E151" s="41">
        <f t="shared" si="13"/>
        <v>33873.5</v>
      </c>
      <c r="F151" s="41">
        <f>F91+F103+F115</f>
        <v>0</v>
      </c>
      <c r="G151" s="41">
        <f>G91+G103+G115</f>
        <v>0</v>
      </c>
      <c r="H151" s="41">
        <f>H91+H103+H115+H127+H139</f>
        <v>33873.5</v>
      </c>
      <c r="I151" s="12">
        <f>I91+I103+I115</f>
        <v>0</v>
      </c>
      <c r="J151" s="97"/>
      <c r="K151" s="106"/>
    </row>
    <row r="152" spans="1:11" ht="15.75">
      <c r="A152" s="81"/>
      <c r="B152" s="82"/>
      <c r="C152" s="85"/>
      <c r="D152" s="37">
        <v>2023</v>
      </c>
      <c r="E152" s="57">
        <f t="shared" si="13"/>
        <v>59206.600000000006</v>
      </c>
      <c r="F152" s="41">
        <f>F92+F104+F116</f>
        <v>0</v>
      </c>
      <c r="G152" s="41">
        <f>G92+G104+G116+G128+G140</f>
        <v>0</v>
      </c>
      <c r="H152" s="57">
        <f>H92+H104+H116+H128+H140</f>
        <v>59206.600000000006</v>
      </c>
      <c r="I152" s="12">
        <f>I92+I104+I116</f>
        <v>0</v>
      </c>
      <c r="J152" s="97"/>
      <c r="K152" s="106"/>
    </row>
    <row r="153" spans="1:11" ht="15.75">
      <c r="A153" s="81"/>
      <c r="B153" s="82"/>
      <c r="C153" s="85"/>
      <c r="D153" s="37">
        <v>2024</v>
      </c>
      <c r="E153" s="41">
        <f t="shared" si="13"/>
        <v>43920.6</v>
      </c>
      <c r="F153" s="41">
        <f>F93+F104+F117</f>
        <v>0</v>
      </c>
      <c r="G153" s="41">
        <f>G93+G104+G117</f>
        <v>0</v>
      </c>
      <c r="H153" s="41">
        <f>H93+H105+H117+H129+H141</f>
        <v>43920.6</v>
      </c>
      <c r="I153" s="12">
        <f>I93+I104+I117</f>
        <v>0</v>
      </c>
      <c r="J153" s="97"/>
      <c r="K153" s="106"/>
    </row>
    <row r="154" spans="1:11" ht="15.75">
      <c r="A154" s="81"/>
      <c r="B154" s="82"/>
      <c r="C154" s="85"/>
      <c r="D154" s="37">
        <v>2025</v>
      </c>
      <c r="E154" s="41">
        <f t="shared" si="13"/>
        <v>43920.6</v>
      </c>
      <c r="F154" s="41">
        <f>F94+F106+F118</f>
        <v>0</v>
      </c>
      <c r="G154" s="41">
        <f>G94+G106+G118</f>
        <v>0</v>
      </c>
      <c r="H154" s="41">
        <f>H94+H106+H118+H130+H142</f>
        <v>43920.6</v>
      </c>
      <c r="I154" s="12">
        <f>I94+I106+I118</f>
        <v>0</v>
      </c>
      <c r="J154" s="97"/>
      <c r="K154" s="106"/>
    </row>
    <row r="155" spans="1:11" ht="17.45" customHeight="1">
      <c r="A155" s="81" t="s">
        <v>42</v>
      </c>
      <c r="B155" s="98" t="s">
        <v>94</v>
      </c>
      <c r="C155" s="99"/>
      <c r="D155" s="49" t="s">
        <v>18</v>
      </c>
      <c r="E155" s="58">
        <f>E156+E157+E158+E159+E160+E161+E162+E163+E164+E165+E166</f>
        <v>404.3</v>
      </c>
      <c r="F155" s="58">
        <f>F156+F157+F158+F159+F160+F161+F162+F163+F164+F165+F166</f>
        <v>0</v>
      </c>
      <c r="G155" s="58">
        <f>G156+G157+G158+G159+G160+G161+G162+G163+G164+G165+G166</f>
        <v>0</v>
      </c>
      <c r="H155" s="58">
        <f>H156+H157+H158+H159+H160+H161+H162+H163+H164+H165+H166</f>
        <v>404.3</v>
      </c>
      <c r="I155" s="58">
        <f>I156+I157+I158+I159+I160+I161+I162+I163+I164+I165+I166</f>
        <v>0</v>
      </c>
      <c r="J155" s="71" t="s">
        <v>43</v>
      </c>
      <c r="K155" s="91" t="s">
        <v>44</v>
      </c>
    </row>
    <row r="156" spans="1:11" ht="15.75">
      <c r="A156" s="81"/>
      <c r="B156" s="98"/>
      <c r="C156" s="99"/>
      <c r="D156" s="49">
        <v>2015</v>
      </c>
      <c r="E156" s="41">
        <f t="shared" ref="E156:E166" si="15">F156+G156+H156+I156</f>
        <v>300</v>
      </c>
      <c r="F156" s="41">
        <v>0</v>
      </c>
      <c r="G156" s="41">
        <v>0</v>
      </c>
      <c r="H156" s="41">
        <v>300</v>
      </c>
      <c r="I156" s="41">
        <v>0</v>
      </c>
      <c r="J156" s="72"/>
      <c r="K156" s="91"/>
    </row>
    <row r="157" spans="1:11" ht="15.75">
      <c r="A157" s="81"/>
      <c r="B157" s="98"/>
      <c r="C157" s="99"/>
      <c r="D157" s="49">
        <v>2016</v>
      </c>
      <c r="E157" s="41">
        <f t="shared" si="15"/>
        <v>34.299999999999997</v>
      </c>
      <c r="F157" s="41">
        <v>0</v>
      </c>
      <c r="G157" s="41">
        <v>0</v>
      </c>
      <c r="H157" s="41">
        <v>34.299999999999997</v>
      </c>
      <c r="I157" s="41">
        <v>0</v>
      </c>
      <c r="J157" s="72"/>
      <c r="K157" s="91"/>
    </row>
    <row r="158" spans="1:11" ht="15.75">
      <c r="A158" s="81"/>
      <c r="B158" s="98"/>
      <c r="C158" s="99"/>
      <c r="D158" s="49">
        <v>2017</v>
      </c>
      <c r="E158" s="41">
        <f t="shared" si="15"/>
        <v>0</v>
      </c>
      <c r="F158" s="41">
        <v>0</v>
      </c>
      <c r="G158" s="41">
        <v>0</v>
      </c>
      <c r="H158" s="41">
        <v>0</v>
      </c>
      <c r="I158" s="41">
        <v>0</v>
      </c>
      <c r="J158" s="72"/>
      <c r="K158" s="91"/>
    </row>
    <row r="159" spans="1:11" ht="15.75">
      <c r="A159" s="81"/>
      <c r="B159" s="98"/>
      <c r="C159" s="99"/>
      <c r="D159" s="49">
        <v>2018</v>
      </c>
      <c r="E159" s="41">
        <f t="shared" si="15"/>
        <v>0</v>
      </c>
      <c r="F159" s="41">
        <v>0</v>
      </c>
      <c r="G159" s="41">
        <v>0</v>
      </c>
      <c r="H159" s="41">
        <v>0</v>
      </c>
      <c r="I159" s="41">
        <v>0</v>
      </c>
      <c r="J159" s="72"/>
      <c r="K159" s="91"/>
    </row>
    <row r="160" spans="1:11" ht="15.75">
      <c r="A160" s="81"/>
      <c r="B160" s="98"/>
      <c r="C160" s="99"/>
      <c r="D160" s="49">
        <v>2019</v>
      </c>
      <c r="E160" s="41">
        <f t="shared" si="15"/>
        <v>0</v>
      </c>
      <c r="F160" s="41">
        <v>0</v>
      </c>
      <c r="G160" s="41">
        <v>0</v>
      </c>
      <c r="H160" s="41">
        <v>0</v>
      </c>
      <c r="I160" s="41">
        <v>0</v>
      </c>
      <c r="J160" s="72"/>
      <c r="K160" s="91"/>
    </row>
    <row r="161" spans="1:11" ht="15.75">
      <c r="A161" s="81"/>
      <c r="B161" s="98"/>
      <c r="C161" s="99"/>
      <c r="D161" s="49">
        <v>2020</v>
      </c>
      <c r="E161" s="41">
        <f t="shared" si="15"/>
        <v>0</v>
      </c>
      <c r="F161" s="41">
        <v>0</v>
      </c>
      <c r="G161" s="41">
        <v>0</v>
      </c>
      <c r="H161" s="41">
        <v>0</v>
      </c>
      <c r="I161" s="41">
        <v>0</v>
      </c>
      <c r="J161" s="72"/>
      <c r="K161" s="91"/>
    </row>
    <row r="162" spans="1:11" ht="15.75">
      <c r="A162" s="81"/>
      <c r="B162" s="98"/>
      <c r="C162" s="99"/>
      <c r="D162" s="49">
        <v>2021</v>
      </c>
      <c r="E162" s="41">
        <f t="shared" si="15"/>
        <v>0</v>
      </c>
      <c r="F162" s="41">
        <v>0</v>
      </c>
      <c r="G162" s="41">
        <v>0</v>
      </c>
      <c r="H162" s="41">
        <v>0</v>
      </c>
      <c r="I162" s="41">
        <v>0</v>
      </c>
      <c r="J162" s="72"/>
      <c r="K162" s="91"/>
    </row>
    <row r="163" spans="1:11" ht="16.899999999999999" customHeight="1">
      <c r="A163" s="81"/>
      <c r="B163" s="98"/>
      <c r="C163" s="99"/>
      <c r="D163" s="49">
        <v>2022</v>
      </c>
      <c r="E163" s="41">
        <f t="shared" si="15"/>
        <v>0</v>
      </c>
      <c r="F163" s="41">
        <v>0</v>
      </c>
      <c r="G163" s="41">
        <v>0</v>
      </c>
      <c r="H163" s="41">
        <v>0</v>
      </c>
      <c r="I163" s="41">
        <v>0</v>
      </c>
      <c r="J163" s="73"/>
      <c r="K163" s="91"/>
    </row>
    <row r="164" spans="1:11" ht="110.25">
      <c r="A164" s="81"/>
      <c r="B164" s="98"/>
      <c r="C164" s="99"/>
      <c r="D164" s="49">
        <v>2023</v>
      </c>
      <c r="E164" s="41">
        <f t="shared" si="15"/>
        <v>70</v>
      </c>
      <c r="F164" s="41">
        <v>0</v>
      </c>
      <c r="G164" s="41">
        <v>0</v>
      </c>
      <c r="H164" s="41">
        <v>70</v>
      </c>
      <c r="I164" s="41">
        <v>0</v>
      </c>
      <c r="J164" s="50" t="s">
        <v>85</v>
      </c>
      <c r="K164" s="91"/>
    </row>
    <row r="165" spans="1:11" ht="15.75">
      <c r="A165" s="81"/>
      <c r="B165" s="98"/>
      <c r="C165" s="99"/>
      <c r="D165" s="49">
        <v>2024</v>
      </c>
      <c r="E165" s="41">
        <f t="shared" si="15"/>
        <v>0</v>
      </c>
      <c r="F165" s="41">
        <v>0</v>
      </c>
      <c r="G165" s="41">
        <v>0</v>
      </c>
      <c r="H165" s="41">
        <v>0</v>
      </c>
      <c r="I165" s="41">
        <v>0</v>
      </c>
      <c r="J165" s="74"/>
      <c r="K165" s="91"/>
    </row>
    <row r="166" spans="1:11" ht="15.75">
      <c r="A166" s="81"/>
      <c r="B166" s="98"/>
      <c r="C166" s="99"/>
      <c r="D166" s="49">
        <v>2025</v>
      </c>
      <c r="E166" s="41">
        <f t="shared" si="15"/>
        <v>0</v>
      </c>
      <c r="F166" s="41">
        <v>0</v>
      </c>
      <c r="G166" s="41">
        <v>0</v>
      </c>
      <c r="H166" s="41">
        <v>0</v>
      </c>
      <c r="I166" s="41">
        <v>0</v>
      </c>
      <c r="J166" s="75"/>
      <c r="K166" s="91"/>
    </row>
    <row r="167" spans="1:11" ht="17.45" customHeight="1">
      <c r="A167" s="81" t="s">
        <v>45</v>
      </c>
      <c r="B167" s="87" t="s">
        <v>104</v>
      </c>
      <c r="C167" s="85"/>
      <c r="D167" s="60" t="s">
        <v>18</v>
      </c>
      <c r="E167" s="56">
        <f>E168+E169+E170+E171+E172+E173+E174+E175+E176+E177+E178</f>
        <v>11298.4</v>
      </c>
      <c r="F167" s="56">
        <f>F168+F169+F170+F171+F172+F173+F174+F175+F176+F177+F178</f>
        <v>0</v>
      </c>
      <c r="G167" s="56">
        <f>G168+G169+G170+G171+G172+G173+G174+G175+G176+G177+G178</f>
        <v>0</v>
      </c>
      <c r="H167" s="56">
        <f>H168+H169+H170+H171+H172+H173+H174+H175+H176+H177+H178</f>
        <v>11298.4</v>
      </c>
      <c r="I167" s="56">
        <f>I168+I169+I170+I171+I172+I173+I174+I175+I176+I177+I178</f>
        <v>0</v>
      </c>
      <c r="J167" s="76" t="s">
        <v>43</v>
      </c>
      <c r="K167" s="91"/>
    </row>
    <row r="168" spans="1:11" ht="15.75">
      <c r="A168" s="81"/>
      <c r="B168" s="87"/>
      <c r="C168" s="85"/>
      <c r="D168" s="37">
        <v>2015</v>
      </c>
      <c r="E168" s="12">
        <f t="shared" ref="E168:E178" si="16">F168+G168+H168+I168</f>
        <v>428</v>
      </c>
      <c r="F168" s="12">
        <v>0</v>
      </c>
      <c r="G168" s="12">
        <v>0</v>
      </c>
      <c r="H168" s="12">
        <v>428</v>
      </c>
      <c r="I168" s="12">
        <v>0</v>
      </c>
      <c r="J168" s="77"/>
      <c r="K168" s="91"/>
    </row>
    <row r="169" spans="1:11" ht="15.75">
      <c r="A169" s="81"/>
      <c r="B169" s="87"/>
      <c r="C169" s="85"/>
      <c r="D169" s="37">
        <v>2016</v>
      </c>
      <c r="E169" s="12">
        <f t="shared" si="16"/>
        <v>864.3</v>
      </c>
      <c r="F169" s="12">
        <v>0</v>
      </c>
      <c r="G169" s="12">
        <v>0</v>
      </c>
      <c r="H169" s="12">
        <v>864.3</v>
      </c>
      <c r="I169" s="12">
        <v>0</v>
      </c>
      <c r="J169" s="77"/>
      <c r="K169" s="91"/>
    </row>
    <row r="170" spans="1:11" ht="15.75">
      <c r="A170" s="81"/>
      <c r="B170" s="87"/>
      <c r="C170" s="85"/>
      <c r="D170" s="37">
        <v>2017</v>
      </c>
      <c r="E170" s="12">
        <f t="shared" si="16"/>
        <v>755</v>
      </c>
      <c r="F170" s="12">
        <v>0</v>
      </c>
      <c r="G170" s="12">
        <v>0</v>
      </c>
      <c r="H170" s="12">
        <v>755</v>
      </c>
      <c r="I170" s="12">
        <v>0</v>
      </c>
      <c r="J170" s="77"/>
      <c r="K170" s="91"/>
    </row>
    <row r="171" spans="1:11" ht="15.75">
      <c r="A171" s="81"/>
      <c r="B171" s="87"/>
      <c r="C171" s="85"/>
      <c r="D171" s="37">
        <v>2018</v>
      </c>
      <c r="E171" s="12">
        <f t="shared" si="16"/>
        <v>613</v>
      </c>
      <c r="F171" s="12">
        <v>0</v>
      </c>
      <c r="G171" s="12">
        <v>0</v>
      </c>
      <c r="H171" s="12">
        <v>613</v>
      </c>
      <c r="I171" s="12">
        <v>0</v>
      </c>
      <c r="J171" s="77"/>
      <c r="K171" s="91"/>
    </row>
    <row r="172" spans="1:11" ht="15.75">
      <c r="A172" s="81"/>
      <c r="B172" s="87"/>
      <c r="C172" s="85"/>
      <c r="D172" s="37">
        <v>2019</v>
      </c>
      <c r="E172" s="12">
        <f t="shared" si="16"/>
        <v>542</v>
      </c>
      <c r="F172" s="12">
        <v>0</v>
      </c>
      <c r="G172" s="12">
        <v>0</v>
      </c>
      <c r="H172" s="12">
        <v>542</v>
      </c>
      <c r="I172" s="12">
        <v>0</v>
      </c>
      <c r="J172" s="77"/>
      <c r="K172" s="91"/>
    </row>
    <row r="173" spans="1:11" ht="15.75">
      <c r="A173" s="81"/>
      <c r="B173" s="87"/>
      <c r="C173" s="85"/>
      <c r="D173" s="37">
        <v>2020</v>
      </c>
      <c r="E173" s="12">
        <f t="shared" si="16"/>
        <v>754.1</v>
      </c>
      <c r="F173" s="12">
        <v>0</v>
      </c>
      <c r="G173" s="12">
        <v>0</v>
      </c>
      <c r="H173" s="12">
        <v>754.1</v>
      </c>
      <c r="I173" s="12">
        <v>0</v>
      </c>
      <c r="J173" s="77"/>
      <c r="K173" s="91"/>
    </row>
    <row r="174" spans="1:11" ht="15.75">
      <c r="A174" s="81"/>
      <c r="B174" s="87"/>
      <c r="C174" s="85"/>
      <c r="D174" s="37">
        <v>2021</v>
      </c>
      <c r="E174" s="12">
        <f t="shared" si="16"/>
        <v>900</v>
      </c>
      <c r="F174" s="12">
        <v>0</v>
      </c>
      <c r="G174" s="12">
        <v>0</v>
      </c>
      <c r="H174" s="12">
        <v>900</v>
      </c>
      <c r="I174" s="12">
        <v>0</v>
      </c>
      <c r="J174" s="77"/>
      <c r="K174" s="91"/>
    </row>
    <row r="175" spans="1:11" ht="15.75">
      <c r="A175" s="81"/>
      <c r="B175" s="87"/>
      <c r="C175" s="85"/>
      <c r="D175" s="37">
        <v>2022</v>
      </c>
      <c r="E175" s="12">
        <f t="shared" si="16"/>
        <v>1222</v>
      </c>
      <c r="F175" s="12">
        <v>0</v>
      </c>
      <c r="G175" s="12">
        <v>0</v>
      </c>
      <c r="H175" s="12">
        <v>1222</v>
      </c>
      <c r="I175" s="12">
        <v>0</v>
      </c>
      <c r="J175" s="77"/>
      <c r="K175" s="91"/>
    </row>
    <row r="176" spans="1:11" ht="15.75">
      <c r="A176" s="81"/>
      <c r="B176" s="87"/>
      <c r="C176" s="85"/>
      <c r="D176" s="37">
        <v>2023</v>
      </c>
      <c r="E176" s="12">
        <f t="shared" si="16"/>
        <v>1740</v>
      </c>
      <c r="F176" s="12">
        <v>0</v>
      </c>
      <c r="G176" s="12">
        <v>0</v>
      </c>
      <c r="H176" s="12">
        <v>1740</v>
      </c>
      <c r="I176" s="12">
        <v>0</v>
      </c>
      <c r="J176" s="77"/>
      <c r="K176" s="91"/>
    </row>
    <row r="177" spans="1:11" ht="15.75">
      <c r="A177" s="81"/>
      <c r="B177" s="87"/>
      <c r="C177" s="85"/>
      <c r="D177" s="37">
        <v>2024</v>
      </c>
      <c r="E177" s="12">
        <f t="shared" si="16"/>
        <v>1740</v>
      </c>
      <c r="F177" s="12">
        <v>0</v>
      </c>
      <c r="G177" s="12">
        <v>0</v>
      </c>
      <c r="H177" s="12">
        <v>1740</v>
      </c>
      <c r="I177" s="12">
        <v>0</v>
      </c>
      <c r="J177" s="77"/>
      <c r="K177" s="91"/>
    </row>
    <row r="178" spans="1:11" ht="15.75">
      <c r="A178" s="81"/>
      <c r="B178" s="87"/>
      <c r="C178" s="85"/>
      <c r="D178" s="37">
        <v>2025</v>
      </c>
      <c r="E178" s="12">
        <f t="shared" si="16"/>
        <v>1740</v>
      </c>
      <c r="F178" s="12">
        <v>0</v>
      </c>
      <c r="G178" s="12">
        <v>0</v>
      </c>
      <c r="H178" s="12">
        <v>1740</v>
      </c>
      <c r="I178" s="12">
        <v>0</v>
      </c>
      <c r="J178" s="78"/>
      <c r="K178" s="91"/>
    </row>
    <row r="179" spans="1:11" ht="17.45" customHeight="1">
      <c r="A179" s="81" t="s">
        <v>46</v>
      </c>
      <c r="B179" s="100" t="s">
        <v>93</v>
      </c>
      <c r="C179" s="101"/>
      <c r="D179" s="61" t="s">
        <v>18</v>
      </c>
      <c r="E179" s="58">
        <f>E180+E181+E182+E183+E184+E185+E186+E187+E188+E189+E190</f>
        <v>455.7</v>
      </c>
      <c r="F179" s="58">
        <f>F180+F181+F182+F183+F184+F185+F186+F187+F188+F189+F190</f>
        <v>0</v>
      </c>
      <c r="G179" s="58">
        <f>G180+G181+G182+G183+G184+G185+G186+G187+G188+G189+G190</f>
        <v>0</v>
      </c>
      <c r="H179" s="58">
        <f>H180+H181+H182+H183+H184+H185+H186+H187+H188+H189+H190</f>
        <v>455.7</v>
      </c>
      <c r="I179" s="58">
        <f>I180+I181+I182+I183+I184+I185+I186+I187+I188+I189+I190</f>
        <v>0</v>
      </c>
      <c r="J179" s="79"/>
      <c r="K179" s="91"/>
    </row>
    <row r="180" spans="1:11" ht="15.75">
      <c r="A180" s="81"/>
      <c r="B180" s="100"/>
      <c r="C180" s="101"/>
      <c r="D180" s="46">
        <v>2015</v>
      </c>
      <c r="E180" s="45">
        <f t="shared" ref="E180:E185" si="17">F180+G180+H180+I180</f>
        <v>0</v>
      </c>
      <c r="F180" s="45">
        <v>0</v>
      </c>
      <c r="G180" s="45">
        <v>0</v>
      </c>
      <c r="H180" s="41">
        <v>0</v>
      </c>
      <c r="I180" s="41">
        <v>0</v>
      </c>
      <c r="J180" s="79"/>
      <c r="K180" s="91"/>
    </row>
    <row r="181" spans="1:11" ht="78.75" customHeight="1">
      <c r="A181" s="81"/>
      <c r="B181" s="100"/>
      <c r="C181" s="101"/>
      <c r="D181" s="46">
        <v>2016</v>
      </c>
      <c r="E181" s="45">
        <f t="shared" si="17"/>
        <v>305</v>
      </c>
      <c r="F181" s="45">
        <v>0</v>
      </c>
      <c r="G181" s="45">
        <v>0</v>
      </c>
      <c r="H181" s="41">
        <v>305</v>
      </c>
      <c r="I181" s="41">
        <v>0</v>
      </c>
      <c r="J181" s="47" t="s">
        <v>47</v>
      </c>
      <c r="K181" s="91"/>
    </row>
    <row r="182" spans="1:11" ht="15.6" customHeight="1">
      <c r="A182" s="81"/>
      <c r="B182" s="100"/>
      <c r="C182" s="101"/>
      <c r="D182" s="46">
        <v>2017</v>
      </c>
      <c r="E182" s="45">
        <f t="shared" si="17"/>
        <v>0</v>
      </c>
      <c r="F182" s="45">
        <v>0</v>
      </c>
      <c r="G182" s="45">
        <v>0</v>
      </c>
      <c r="H182" s="41">
        <v>0</v>
      </c>
      <c r="I182" s="41">
        <v>0</v>
      </c>
      <c r="J182" s="48"/>
      <c r="K182" s="91"/>
    </row>
    <row r="183" spans="1:11" ht="15.75">
      <c r="A183" s="81"/>
      <c r="B183" s="100"/>
      <c r="C183" s="101"/>
      <c r="D183" s="46">
        <v>2018</v>
      </c>
      <c r="E183" s="45">
        <f t="shared" si="17"/>
        <v>0</v>
      </c>
      <c r="F183" s="45">
        <v>0</v>
      </c>
      <c r="G183" s="45">
        <v>0</v>
      </c>
      <c r="H183" s="41">
        <v>0</v>
      </c>
      <c r="I183" s="41">
        <v>0</v>
      </c>
      <c r="J183" s="48"/>
      <c r="K183" s="91"/>
    </row>
    <row r="184" spans="1:11" ht="15.75">
      <c r="A184" s="81"/>
      <c r="B184" s="100"/>
      <c r="C184" s="101"/>
      <c r="D184" s="46">
        <v>2019</v>
      </c>
      <c r="E184" s="45">
        <f t="shared" si="17"/>
        <v>0</v>
      </c>
      <c r="F184" s="45">
        <v>0</v>
      </c>
      <c r="G184" s="45">
        <v>0</v>
      </c>
      <c r="H184" s="41">
        <v>0</v>
      </c>
      <c r="I184" s="41">
        <v>0</v>
      </c>
      <c r="J184" s="48"/>
      <c r="K184" s="91"/>
    </row>
    <row r="185" spans="1:11" ht="15.75">
      <c r="A185" s="81"/>
      <c r="B185" s="100"/>
      <c r="C185" s="101"/>
      <c r="D185" s="46">
        <v>2020</v>
      </c>
      <c r="E185" s="45">
        <f t="shared" si="17"/>
        <v>0</v>
      </c>
      <c r="F185" s="45">
        <v>0</v>
      </c>
      <c r="G185" s="45">
        <v>0</v>
      </c>
      <c r="H185" s="41">
        <v>0</v>
      </c>
      <c r="I185" s="41">
        <v>0</v>
      </c>
      <c r="J185" s="48"/>
      <c r="K185" s="91"/>
    </row>
    <row r="186" spans="1:11" ht="15.75">
      <c r="A186" s="81"/>
      <c r="B186" s="100"/>
      <c r="C186" s="101"/>
      <c r="D186" s="46">
        <v>2021</v>
      </c>
      <c r="E186" s="41">
        <v>0</v>
      </c>
      <c r="F186" s="45">
        <v>0</v>
      </c>
      <c r="G186" s="45">
        <v>0</v>
      </c>
      <c r="H186" s="41">
        <v>0</v>
      </c>
      <c r="I186" s="41">
        <v>0</v>
      </c>
      <c r="J186" s="48"/>
      <c r="K186" s="91"/>
    </row>
    <row r="187" spans="1:11" ht="15.75">
      <c r="A187" s="81"/>
      <c r="B187" s="100"/>
      <c r="C187" s="101"/>
      <c r="D187" s="46">
        <v>2022</v>
      </c>
      <c r="E187" s="45">
        <f>F187+G187+H187+I187</f>
        <v>0</v>
      </c>
      <c r="F187" s="45">
        <v>0</v>
      </c>
      <c r="G187" s="45">
        <v>0</v>
      </c>
      <c r="H187" s="41">
        <v>0</v>
      </c>
      <c r="I187" s="41">
        <v>0</v>
      </c>
      <c r="J187" s="48"/>
      <c r="K187" s="91"/>
    </row>
    <row r="188" spans="1:11" ht="162.75" customHeight="1">
      <c r="A188" s="81"/>
      <c r="B188" s="100"/>
      <c r="C188" s="101"/>
      <c r="D188" s="46">
        <v>2023</v>
      </c>
      <c r="E188" s="45">
        <f>F188+G188+H188+I188</f>
        <v>150.69999999999999</v>
      </c>
      <c r="F188" s="45">
        <v>0</v>
      </c>
      <c r="G188" s="45">
        <v>0</v>
      </c>
      <c r="H188" s="45">
        <f>118.7+32</f>
        <v>150.69999999999999</v>
      </c>
      <c r="I188" s="45">
        <v>0</v>
      </c>
      <c r="J188" s="48" t="s">
        <v>86</v>
      </c>
      <c r="K188" s="91"/>
    </row>
    <row r="189" spans="1:11" ht="18" customHeight="1">
      <c r="A189" s="81"/>
      <c r="B189" s="100"/>
      <c r="C189" s="101"/>
      <c r="D189" s="46">
        <v>2024</v>
      </c>
      <c r="E189" s="45">
        <f>F189+G189+H189+I189</f>
        <v>0</v>
      </c>
      <c r="F189" s="45">
        <v>0</v>
      </c>
      <c r="G189" s="45">
        <v>0</v>
      </c>
      <c r="H189" s="41">
        <v>0</v>
      </c>
      <c r="I189" s="41">
        <v>0</v>
      </c>
      <c r="J189" s="48"/>
      <c r="K189" s="91"/>
    </row>
    <row r="190" spans="1:11" ht="15.75">
      <c r="A190" s="81"/>
      <c r="B190" s="100"/>
      <c r="C190" s="101"/>
      <c r="D190" s="46">
        <v>2025</v>
      </c>
      <c r="E190" s="45">
        <f>F190+G190+H190+I190</f>
        <v>0</v>
      </c>
      <c r="F190" s="45">
        <v>0</v>
      </c>
      <c r="G190" s="45">
        <v>0</v>
      </c>
      <c r="H190" s="41">
        <v>0</v>
      </c>
      <c r="I190" s="41">
        <v>0</v>
      </c>
      <c r="J190" s="48"/>
      <c r="K190" s="91"/>
    </row>
    <row r="191" spans="1:11" ht="17.45" customHeight="1">
      <c r="A191" s="81" t="s">
        <v>48</v>
      </c>
      <c r="B191" s="102" t="s">
        <v>105</v>
      </c>
      <c r="C191" s="104"/>
      <c r="D191" s="62" t="s">
        <v>18</v>
      </c>
      <c r="E191" s="63">
        <f>E192+E193+E194+E195+E196+E197+E198+E199+E200+E201+E202</f>
        <v>990.80000000000007</v>
      </c>
      <c r="F191" s="63">
        <f>F192+F193+F194+F195+F196+F197+F198+F199+F200+F201+F202</f>
        <v>0</v>
      </c>
      <c r="G191" s="63">
        <f>G192+G193+G194+G195+G196+G197+G198+G199+G200+G201+G202</f>
        <v>0</v>
      </c>
      <c r="H191" s="63">
        <f>H192+H193+H194+H195+H196+H197+H198+H199+H200+H201+H202</f>
        <v>990.80000000000007</v>
      </c>
      <c r="I191" s="63">
        <f>I192+I193+I194+I195+I196+I197+I198+I199+I200+I201+I202</f>
        <v>0</v>
      </c>
      <c r="J191" s="69" t="s">
        <v>43</v>
      </c>
      <c r="K191" s="91"/>
    </row>
    <row r="192" spans="1:11" ht="15.75">
      <c r="A192" s="81"/>
      <c r="B192" s="103"/>
      <c r="C192" s="85"/>
      <c r="D192" s="37">
        <v>2015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69"/>
      <c r="K192" s="91"/>
    </row>
    <row r="193" spans="1:11" ht="15.75">
      <c r="A193" s="81"/>
      <c r="B193" s="103"/>
      <c r="C193" s="85"/>
      <c r="D193" s="37">
        <v>2016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69"/>
      <c r="K193" s="91"/>
    </row>
    <row r="194" spans="1:11" ht="15.75">
      <c r="A194" s="81"/>
      <c r="B194" s="103"/>
      <c r="C194" s="85"/>
      <c r="D194" s="37">
        <v>2017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69"/>
      <c r="K194" s="91"/>
    </row>
    <row r="195" spans="1:11" ht="15.75">
      <c r="A195" s="81"/>
      <c r="B195" s="103"/>
      <c r="C195" s="85"/>
      <c r="D195" s="37">
        <v>2018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69"/>
      <c r="K195" s="91"/>
    </row>
    <row r="196" spans="1:11" ht="15.75">
      <c r="A196" s="81"/>
      <c r="B196" s="103"/>
      <c r="C196" s="85"/>
      <c r="D196" s="37">
        <v>2019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69"/>
      <c r="K196" s="91"/>
    </row>
    <row r="197" spans="1:11" ht="15.75">
      <c r="A197" s="81"/>
      <c r="B197" s="103"/>
      <c r="C197" s="85"/>
      <c r="D197" s="37">
        <v>2020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69"/>
      <c r="K197" s="91"/>
    </row>
    <row r="198" spans="1:11" ht="15.75">
      <c r="A198" s="81"/>
      <c r="B198" s="103"/>
      <c r="C198" s="85"/>
      <c r="D198" s="37">
        <v>2021</v>
      </c>
      <c r="E198" s="12">
        <v>49</v>
      </c>
      <c r="F198" s="12">
        <v>0</v>
      </c>
      <c r="G198" s="12">
        <v>0</v>
      </c>
      <c r="H198" s="12">
        <v>49</v>
      </c>
      <c r="I198" s="12">
        <v>0</v>
      </c>
      <c r="J198" s="69"/>
      <c r="K198" s="91"/>
    </row>
    <row r="199" spans="1:11" ht="15.75">
      <c r="A199" s="81"/>
      <c r="B199" s="103"/>
      <c r="C199" s="85"/>
      <c r="D199" s="37">
        <v>2022</v>
      </c>
      <c r="E199" s="12">
        <f>F199+G199+H199+I199</f>
        <v>208</v>
      </c>
      <c r="F199" s="12">
        <v>0</v>
      </c>
      <c r="G199" s="12">
        <v>0</v>
      </c>
      <c r="H199" s="12">
        <v>208</v>
      </c>
      <c r="I199" s="12">
        <v>0</v>
      </c>
      <c r="J199" s="69"/>
      <c r="K199" s="91"/>
    </row>
    <row r="200" spans="1:11" ht="15.75">
      <c r="A200" s="81"/>
      <c r="B200" s="103"/>
      <c r="C200" s="85"/>
      <c r="D200" s="37">
        <v>2023</v>
      </c>
      <c r="E200" s="12">
        <f>F200+G200+H200+I200</f>
        <v>244.6</v>
      </c>
      <c r="F200" s="12">
        <v>0</v>
      </c>
      <c r="G200" s="12">
        <v>0</v>
      </c>
      <c r="H200" s="12">
        <v>244.6</v>
      </c>
      <c r="I200" s="12">
        <v>0</v>
      </c>
      <c r="J200" s="69"/>
      <c r="K200" s="91"/>
    </row>
    <row r="201" spans="1:11" ht="15.75">
      <c r="A201" s="81"/>
      <c r="B201" s="103"/>
      <c r="C201" s="85"/>
      <c r="D201" s="37">
        <v>2024</v>
      </c>
      <c r="E201" s="12">
        <f>F201+G201+H201+I201</f>
        <v>244.6</v>
      </c>
      <c r="F201" s="12">
        <v>0</v>
      </c>
      <c r="G201" s="12">
        <v>0</v>
      </c>
      <c r="H201" s="12">
        <v>244.6</v>
      </c>
      <c r="I201" s="12">
        <v>0</v>
      </c>
      <c r="J201" s="69"/>
      <c r="K201" s="91"/>
    </row>
    <row r="202" spans="1:11" ht="15.75">
      <c r="A202" s="81"/>
      <c r="B202" s="103"/>
      <c r="C202" s="85"/>
      <c r="D202" s="37">
        <v>2025</v>
      </c>
      <c r="E202" s="12">
        <f>F202+G202+H202+I202</f>
        <v>244.6</v>
      </c>
      <c r="F202" s="12">
        <v>0</v>
      </c>
      <c r="G202" s="12">
        <v>0</v>
      </c>
      <c r="H202" s="12">
        <v>244.6</v>
      </c>
      <c r="I202" s="12">
        <v>0</v>
      </c>
      <c r="J202" s="69"/>
      <c r="K202" s="91"/>
    </row>
    <row r="203" spans="1:11" ht="17.45" customHeight="1">
      <c r="A203" s="81" t="s">
        <v>49</v>
      </c>
      <c r="B203" s="87" t="s">
        <v>106</v>
      </c>
      <c r="C203" s="85"/>
      <c r="D203" s="60" t="s">
        <v>18</v>
      </c>
      <c r="E203" s="56">
        <f>E204+E205+E206+E207+E208+E209+E210+E211+E212+E213+E214</f>
        <v>283.3</v>
      </c>
      <c r="F203" s="56">
        <f>F204+F205+F206+F207+F208+F209+F210+F211+F212+F213+F214</f>
        <v>0</v>
      </c>
      <c r="G203" s="56">
        <f>G204+G205+G206+G207+G208+G209+G210+G211+G212+G213+G214</f>
        <v>0</v>
      </c>
      <c r="H203" s="56">
        <f>H204+H205+H206+H207+H208+H209+H210+H211+H212+H213+H214</f>
        <v>283.3</v>
      </c>
      <c r="I203" s="56">
        <f>I204+I205+I206+I207+I208+I209+I210+I211+I212+I213+I214</f>
        <v>0</v>
      </c>
      <c r="J203" s="69"/>
      <c r="K203" s="91"/>
    </row>
    <row r="204" spans="1:11" ht="15.75">
      <c r="A204" s="81"/>
      <c r="B204" s="87"/>
      <c r="C204" s="85"/>
      <c r="D204" s="37">
        <v>2015</v>
      </c>
      <c r="E204" s="12">
        <f t="shared" ref="E204:E214" si="18">F204+G204+H204+I204</f>
        <v>0</v>
      </c>
      <c r="F204" s="12">
        <v>0</v>
      </c>
      <c r="G204" s="12">
        <v>0</v>
      </c>
      <c r="H204" s="12">
        <v>0</v>
      </c>
      <c r="I204" s="12">
        <v>0</v>
      </c>
      <c r="J204" s="69"/>
      <c r="K204" s="91"/>
    </row>
    <row r="205" spans="1:11" ht="15.75">
      <c r="A205" s="81"/>
      <c r="B205" s="87"/>
      <c r="C205" s="85"/>
      <c r="D205" s="37">
        <v>2016</v>
      </c>
      <c r="E205" s="12">
        <f t="shared" si="18"/>
        <v>0</v>
      </c>
      <c r="F205" s="12">
        <v>0</v>
      </c>
      <c r="G205" s="12">
        <v>0</v>
      </c>
      <c r="H205" s="12">
        <v>0</v>
      </c>
      <c r="I205" s="12">
        <v>0</v>
      </c>
      <c r="J205" s="69"/>
      <c r="K205" s="91"/>
    </row>
    <row r="206" spans="1:11" ht="15.75">
      <c r="A206" s="81"/>
      <c r="B206" s="87"/>
      <c r="C206" s="85"/>
      <c r="D206" s="37">
        <v>2017</v>
      </c>
      <c r="E206" s="12">
        <f t="shared" si="18"/>
        <v>0</v>
      </c>
      <c r="F206" s="12">
        <v>0</v>
      </c>
      <c r="G206" s="12">
        <v>0</v>
      </c>
      <c r="H206" s="12">
        <v>0</v>
      </c>
      <c r="I206" s="12">
        <v>0</v>
      </c>
      <c r="J206" s="69"/>
      <c r="K206" s="91"/>
    </row>
    <row r="207" spans="1:11" ht="15.75">
      <c r="A207" s="81"/>
      <c r="B207" s="87"/>
      <c r="C207" s="85"/>
      <c r="D207" s="37">
        <v>2018</v>
      </c>
      <c r="E207" s="12">
        <f t="shared" si="18"/>
        <v>0</v>
      </c>
      <c r="F207" s="12">
        <v>0</v>
      </c>
      <c r="G207" s="12">
        <v>0</v>
      </c>
      <c r="H207" s="12">
        <v>0</v>
      </c>
      <c r="I207" s="12">
        <v>0</v>
      </c>
      <c r="J207" s="69"/>
      <c r="K207" s="91"/>
    </row>
    <row r="208" spans="1:11" ht="15.75">
      <c r="A208" s="81"/>
      <c r="B208" s="87"/>
      <c r="C208" s="85"/>
      <c r="D208" s="37">
        <v>2019</v>
      </c>
      <c r="E208" s="12">
        <f t="shared" si="18"/>
        <v>0</v>
      </c>
      <c r="F208" s="12">
        <v>0</v>
      </c>
      <c r="G208" s="12">
        <v>0</v>
      </c>
      <c r="H208" s="12">
        <v>0</v>
      </c>
      <c r="I208" s="12">
        <v>0</v>
      </c>
      <c r="J208" s="69"/>
      <c r="K208" s="91"/>
    </row>
    <row r="209" spans="1:11" ht="15.75">
      <c r="A209" s="81"/>
      <c r="B209" s="87"/>
      <c r="C209" s="85"/>
      <c r="D209" s="37">
        <v>2020</v>
      </c>
      <c r="E209" s="12">
        <f t="shared" si="18"/>
        <v>0</v>
      </c>
      <c r="F209" s="12">
        <v>0</v>
      </c>
      <c r="G209" s="12">
        <v>0</v>
      </c>
      <c r="H209" s="12">
        <v>0</v>
      </c>
      <c r="I209" s="12">
        <v>0</v>
      </c>
      <c r="J209" s="69"/>
      <c r="K209" s="91"/>
    </row>
    <row r="210" spans="1:11" ht="15.75">
      <c r="A210" s="81"/>
      <c r="B210" s="87"/>
      <c r="C210" s="85"/>
      <c r="D210" s="37">
        <v>2021</v>
      </c>
      <c r="E210" s="12">
        <f t="shared" si="18"/>
        <v>20.100000000000001</v>
      </c>
      <c r="F210" s="12">
        <v>0</v>
      </c>
      <c r="G210" s="12">
        <v>0</v>
      </c>
      <c r="H210" s="12">
        <v>20.100000000000001</v>
      </c>
      <c r="I210" s="12">
        <v>0</v>
      </c>
      <c r="J210" s="69"/>
      <c r="K210" s="91"/>
    </row>
    <row r="211" spans="1:11" ht="15.75">
      <c r="A211" s="81"/>
      <c r="B211" s="87"/>
      <c r="C211" s="85"/>
      <c r="D211" s="37">
        <v>2022</v>
      </c>
      <c r="E211" s="12">
        <f t="shared" si="18"/>
        <v>25</v>
      </c>
      <c r="F211" s="12">
        <v>0</v>
      </c>
      <c r="G211" s="12">
        <v>0</v>
      </c>
      <c r="H211" s="12">
        <v>25</v>
      </c>
      <c r="I211" s="12">
        <v>0</v>
      </c>
      <c r="J211" s="69"/>
      <c r="K211" s="91"/>
    </row>
    <row r="212" spans="1:11" ht="15.75">
      <c r="A212" s="81"/>
      <c r="B212" s="87"/>
      <c r="C212" s="85"/>
      <c r="D212" s="37">
        <v>2023</v>
      </c>
      <c r="E212" s="12">
        <f t="shared" si="18"/>
        <v>79.400000000000006</v>
      </c>
      <c r="F212" s="12">
        <v>0</v>
      </c>
      <c r="G212" s="12">
        <v>0</v>
      </c>
      <c r="H212" s="12">
        <v>79.400000000000006</v>
      </c>
      <c r="I212" s="12">
        <v>0</v>
      </c>
      <c r="J212" s="69"/>
      <c r="K212" s="91"/>
    </row>
    <row r="213" spans="1:11" ht="15.75">
      <c r="A213" s="81"/>
      <c r="B213" s="87"/>
      <c r="C213" s="85"/>
      <c r="D213" s="37">
        <v>2024</v>
      </c>
      <c r="E213" s="12">
        <f t="shared" si="18"/>
        <v>79.400000000000006</v>
      </c>
      <c r="F213" s="12">
        <v>0</v>
      </c>
      <c r="G213" s="12">
        <v>0</v>
      </c>
      <c r="H213" s="12">
        <v>79.400000000000006</v>
      </c>
      <c r="I213" s="12">
        <v>0</v>
      </c>
      <c r="J213" s="69"/>
      <c r="K213" s="91"/>
    </row>
    <row r="214" spans="1:11" ht="15.75">
      <c r="A214" s="81"/>
      <c r="B214" s="87"/>
      <c r="C214" s="85"/>
      <c r="D214" s="37">
        <v>2025</v>
      </c>
      <c r="E214" s="12">
        <f t="shared" si="18"/>
        <v>79.400000000000006</v>
      </c>
      <c r="F214" s="12">
        <v>0</v>
      </c>
      <c r="G214" s="12">
        <v>0</v>
      </c>
      <c r="H214" s="12">
        <v>79.400000000000006</v>
      </c>
      <c r="I214" s="12">
        <v>0</v>
      </c>
      <c r="J214" s="70"/>
      <c r="K214" s="91"/>
    </row>
    <row r="215" spans="1:11" ht="24.75" customHeight="1">
      <c r="A215" s="81" t="s">
        <v>50</v>
      </c>
      <c r="B215" s="87" t="s">
        <v>87</v>
      </c>
      <c r="C215" s="85"/>
      <c r="D215" s="60" t="s">
        <v>18</v>
      </c>
      <c r="E215" s="56">
        <f>E216+E217+E218+E219+E220+E221+E222+E223+E224+E225+E226</f>
        <v>93</v>
      </c>
      <c r="F215" s="56">
        <f>F216+F217+F218+F219+F220+F221+F222+F223+F224+F225+F226</f>
        <v>0</v>
      </c>
      <c r="G215" s="56">
        <f>G216+G217+G218+G219+G220+G221+G222+G223+G224+G225+G226</f>
        <v>0</v>
      </c>
      <c r="H215" s="56">
        <f>H216+H217+H218+H219+H220+H221+H222+H223+H224+H225+H226</f>
        <v>93</v>
      </c>
      <c r="I215" s="56">
        <f>I216+I217+I218+I219+I220+I221+I222+I223+I224+I225+I226</f>
        <v>0</v>
      </c>
      <c r="J215" s="76" t="s">
        <v>43</v>
      </c>
      <c r="K215" s="91"/>
    </row>
    <row r="216" spans="1:11" ht="24.75" customHeight="1">
      <c r="A216" s="81"/>
      <c r="B216" s="87"/>
      <c r="C216" s="85"/>
      <c r="D216" s="37">
        <v>2015</v>
      </c>
      <c r="E216" s="12">
        <f t="shared" ref="E216:E226" si="19">F216+G216+H216+I216</f>
        <v>0</v>
      </c>
      <c r="F216" s="12">
        <v>0</v>
      </c>
      <c r="G216" s="12">
        <v>0</v>
      </c>
      <c r="H216" s="12">
        <v>0</v>
      </c>
      <c r="I216" s="12">
        <v>0</v>
      </c>
      <c r="J216" s="76"/>
      <c r="K216" s="91"/>
    </row>
    <row r="217" spans="1:11" ht="24.75" customHeight="1">
      <c r="A217" s="81"/>
      <c r="B217" s="87"/>
      <c r="C217" s="85"/>
      <c r="D217" s="37">
        <v>2016</v>
      </c>
      <c r="E217" s="12">
        <f t="shared" si="19"/>
        <v>0</v>
      </c>
      <c r="F217" s="12">
        <v>0</v>
      </c>
      <c r="G217" s="12">
        <v>0</v>
      </c>
      <c r="H217" s="12">
        <v>0</v>
      </c>
      <c r="I217" s="12">
        <v>0</v>
      </c>
      <c r="J217" s="76"/>
      <c r="K217" s="91"/>
    </row>
    <row r="218" spans="1:11" ht="24.75" customHeight="1">
      <c r="A218" s="81"/>
      <c r="B218" s="87"/>
      <c r="C218" s="85"/>
      <c r="D218" s="37">
        <v>2017</v>
      </c>
      <c r="E218" s="12">
        <f t="shared" si="19"/>
        <v>0</v>
      </c>
      <c r="F218" s="12">
        <v>0</v>
      </c>
      <c r="G218" s="12">
        <v>0</v>
      </c>
      <c r="H218" s="12">
        <v>0</v>
      </c>
      <c r="I218" s="12">
        <v>0</v>
      </c>
      <c r="J218" s="76"/>
      <c r="K218" s="91"/>
    </row>
    <row r="219" spans="1:11" ht="24.75" customHeight="1">
      <c r="A219" s="81"/>
      <c r="B219" s="87"/>
      <c r="C219" s="85"/>
      <c r="D219" s="37">
        <v>2018</v>
      </c>
      <c r="E219" s="12">
        <f t="shared" si="19"/>
        <v>0</v>
      </c>
      <c r="F219" s="12">
        <v>0</v>
      </c>
      <c r="G219" s="12">
        <v>0</v>
      </c>
      <c r="H219" s="12">
        <v>0</v>
      </c>
      <c r="I219" s="12">
        <v>0</v>
      </c>
      <c r="J219" s="76"/>
      <c r="K219" s="91"/>
    </row>
    <row r="220" spans="1:11" ht="24.75" customHeight="1">
      <c r="A220" s="81"/>
      <c r="B220" s="87"/>
      <c r="C220" s="85"/>
      <c r="D220" s="37">
        <v>2019</v>
      </c>
      <c r="E220" s="12">
        <f t="shared" si="19"/>
        <v>0</v>
      </c>
      <c r="F220" s="12">
        <v>0</v>
      </c>
      <c r="G220" s="12">
        <v>0</v>
      </c>
      <c r="H220" s="12">
        <v>0</v>
      </c>
      <c r="I220" s="12">
        <v>0</v>
      </c>
      <c r="J220" s="76"/>
      <c r="K220" s="91"/>
    </row>
    <row r="221" spans="1:11" ht="24.75" customHeight="1">
      <c r="A221" s="81"/>
      <c r="B221" s="87"/>
      <c r="C221" s="85"/>
      <c r="D221" s="37">
        <v>2020</v>
      </c>
      <c r="E221" s="12">
        <f t="shared" si="19"/>
        <v>0</v>
      </c>
      <c r="F221" s="12">
        <v>0</v>
      </c>
      <c r="G221" s="12">
        <v>0</v>
      </c>
      <c r="H221" s="12">
        <v>0</v>
      </c>
      <c r="I221" s="12">
        <v>0</v>
      </c>
      <c r="J221" s="76"/>
      <c r="K221" s="91"/>
    </row>
    <row r="222" spans="1:11" ht="189">
      <c r="A222" s="81"/>
      <c r="B222" s="87"/>
      <c r="C222" s="85"/>
      <c r="D222" s="37">
        <v>2021</v>
      </c>
      <c r="E222" s="12">
        <f t="shared" si="19"/>
        <v>93</v>
      </c>
      <c r="F222" s="12">
        <v>0</v>
      </c>
      <c r="G222" s="12">
        <v>0</v>
      </c>
      <c r="H222" s="12">
        <v>93</v>
      </c>
      <c r="I222" s="12">
        <v>0</v>
      </c>
      <c r="J222" s="16" t="s">
        <v>51</v>
      </c>
      <c r="K222" s="91"/>
    </row>
    <row r="223" spans="1:11" ht="31.5">
      <c r="A223" s="81"/>
      <c r="B223" s="87"/>
      <c r="C223" s="85"/>
      <c r="D223" s="37">
        <v>2022</v>
      </c>
      <c r="E223" s="12">
        <f t="shared" si="19"/>
        <v>0</v>
      </c>
      <c r="F223" s="12">
        <v>0</v>
      </c>
      <c r="G223" s="12">
        <v>0</v>
      </c>
      <c r="H223" s="12">
        <v>0</v>
      </c>
      <c r="I223" s="12">
        <v>0</v>
      </c>
      <c r="J223" s="16" t="s">
        <v>52</v>
      </c>
      <c r="K223" s="91"/>
    </row>
    <row r="224" spans="1:11" ht="15.75">
      <c r="A224" s="81"/>
      <c r="B224" s="87"/>
      <c r="C224" s="85"/>
      <c r="D224" s="28">
        <v>2023</v>
      </c>
      <c r="E224" s="27">
        <f t="shared" si="19"/>
        <v>0</v>
      </c>
      <c r="F224" s="27">
        <v>0</v>
      </c>
      <c r="G224" s="27">
        <v>0</v>
      </c>
      <c r="H224" s="27"/>
      <c r="I224" s="27">
        <v>0</v>
      </c>
      <c r="J224" s="29"/>
      <c r="K224" s="91"/>
    </row>
    <row r="225" spans="1:11" ht="15.75">
      <c r="A225" s="81"/>
      <c r="B225" s="87"/>
      <c r="C225" s="85"/>
      <c r="D225" s="37">
        <v>2024</v>
      </c>
      <c r="E225" s="12">
        <f t="shared" si="19"/>
        <v>0</v>
      </c>
      <c r="F225" s="12">
        <v>0</v>
      </c>
      <c r="G225" s="12">
        <v>0</v>
      </c>
      <c r="H225" s="12">
        <v>0</v>
      </c>
      <c r="I225" s="12">
        <v>0</v>
      </c>
      <c r="J225" s="16"/>
      <c r="K225" s="91"/>
    </row>
    <row r="226" spans="1:11" ht="15.75">
      <c r="A226" s="81"/>
      <c r="B226" s="87"/>
      <c r="C226" s="85"/>
      <c r="D226" s="37">
        <v>2025</v>
      </c>
      <c r="E226" s="12">
        <f t="shared" si="19"/>
        <v>0</v>
      </c>
      <c r="F226" s="12">
        <v>0</v>
      </c>
      <c r="G226" s="12">
        <v>0</v>
      </c>
      <c r="H226" s="12">
        <v>0</v>
      </c>
      <c r="I226" s="12">
        <v>0</v>
      </c>
      <c r="J226" s="16"/>
      <c r="K226" s="91"/>
    </row>
    <row r="227" spans="1:11" ht="20.45" customHeight="1">
      <c r="A227" s="81"/>
      <c r="B227" s="82" t="s">
        <v>53</v>
      </c>
      <c r="C227" s="97"/>
      <c r="D227" s="55" t="s">
        <v>18</v>
      </c>
      <c r="E227" s="56">
        <f>E228+E229+E230+E231+E232+E233+E234+E235+E236+E237+E238</f>
        <v>13525.5</v>
      </c>
      <c r="F227" s="56">
        <f>F228+F229+F230+F231+F232+F233+F234+F235+F236+F237+F238</f>
        <v>0</v>
      </c>
      <c r="G227" s="56">
        <f>G228+G229+G230+G231+G232+G233+G234+G235+G236+G237+G238</f>
        <v>0</v>
      </c>
      <c r="H227" s="56">
        <f>H228+H229+H230+H231+H232+H233+H234+H235+H236+H237+H238</f>
        <v>13525.5</v>
      </c>
      <c r="I227" s="56">
        <f>I228+I229+I230+I231+I232+I233+I234+I235+I236+I237+I238</f>
        <v>0</v>
      </c>
      <c r="J227" s="91"/>
      <c r="K227" s="91"/>
    </row>
    <row r="228" spans="1:11" ht="15.75">
      <c r="A228" s="81"/>
      <c r="B228" s="82"/>
      <c r="C228" s="97"/>
      <c r="D228" s="37">
        <v>2015</v>
      </c>
      <c r="E228" s="12">
        <f t="shared" ref="E228:E238" si="20">F228+G228+H228+I228</f>
        <v>728</v>
      </c>
      <c r="F228" s="12">
        <f>F156+F168+F180+F192+F204+F216</f>
        <v>0</v>
      </c>
      <c r="G228" s="12">
        <f t="shared" ref="G228:I228" si="21">G156+G168+G180+G192+G204+G216</f>
        <v>0</v>
      </c>
      <c r="H228" s="12">
        <f t="shared" si="21"/>
        <v>728</v>
      </c>
      <c r="I228" s="12">
        <f t="shared" si="21"/>
        <v>0</v>
      </c>
      <c r="J228" s="91"/>
      <c r="K228" s="91"/>
    </row>
    <row r="229" spans="1:11" ht="15.75">
      <c r="A229" s="81"/>
      <c r="B229" s="82"/>
      <c r="C229" s="97"/>
      <c r="D229" s="37">
        <v>2016</v>
      </c>
      <c r="E229" s="12">
        <f t="shared" si="20"/>
        <v>1203.5999999999999</v>
      </c>
      <c r="F229" s="12">
        <f t="shared" ref="F229:I238" si="22">F157+F169+F181+F193+F205+F217</f>
        <v>0</v>
      </c>
      <c r="G229" s="12">
        <f t="shared" si="22"/>
        <v>0</v>
      </c>
      <c r="H229" s="12">
        <f t="shared" si="22"/>
        <v>1203.5999999999999</v>
      </c>
      <c r="I229" s="12">
        <f t="shared" si="22"/>
        <v>0</v>
      </c>
      <c r="J229" s="91"/>
      <c r="K229" s="91"/>
    </row>
    <row r="230" spans="1:11" ht="15.75">
      <c r="A230" s="81"/>
      <c r="B230" s="82"/>
      <c r="C230" s="97"/>
      <c r="D230" s="37">
        <v>2017</v>
      </c>
      <c r="E230" s="12">
        <f t="shared" si="20"/>
        <v>755</v>
      </c>
      <c r="F230" s="12">
        <f t="shared" si="22"/>
        <v>0</v>
      </c>
      <c r="G230" s="12">
        <f t="shared" si="22"/>
        <v>0</v>
      </c>
      <c r="H230" s="12">
        <f t="shared" si="22"/>
        <v>755</v>
      </c>
      <c r="I230" s="12">
        <f t="shared" si="22"/>
        <v>0</v>
      </c>
      <c r="J230" s="91"/>
      <c r="K230" s="91"/>
    </row>
    <row r="231" spans="1:11" ht="15.75">
      <c r="A231" s="81"/>
      <c r="B231" s="82"/>
      <c r="C231" s="97"/>
      <c r="D231" s="37">
        <v>2018</v>
      </c>
      <c r="E231" s="12">
        <f t="shared" si="20"/>
        <v>613</v>
      </c>
      <c r="F231" s="12">
        <f t="shared" si="22"/>
        <v>0</v>
      </c>
      <c r="G231" s="12">
        <f t="shared" si="22"/>
        <v>0</v>
      </c>
      <c r="H231" s="12">
        <f t="shared" si="22"/>
        <v>613</v>
      </c>
      <c r="I231" s="12">
        <f t="shared" si="22"/>
        <v>0</v>
      </c>
      <c r="J231" s="91"/>
      <c r="K231" s="91"/>
    </row>
    <row r="232" spans="1:11" ht="15.75" customHeight="1">
      <c r="A232" s="81"/>
      <c r="B232" s="82"/>
      <c r="C232" s="97"/>
      <c r="D232" s="37">
        <v>2019</v>
      </c>
      <c r="E232" s="12">
        <f t="shared" si="20"/>
        <v>542</v>
      </c>
      <c r="F232" s="12">
        <f t="shared" si="22"/>
        <v>0</v>
      </c>
      <c r="G232" s="12">
        <f t="shared" si="22"/>
        <v>0</v>
      </c>
      <c r="H232" s="12">
        <f t="shared" si="22"/>
        <v>542</v>
      </c>
      <c r="I232" s="12">
        <f t="shared" si="22"/>
        <v>0</v>
      </c>
      <c r="J232" s="91"/>
      <c r="K232" s="91"/>
    </row>
    <row r="233" spans="1:11" ht="15.75">
      <c r="A233" s="81"/>
      <c r="B233" s="82"/>
      <c r="C233" s="97"/>
      <c r="D233" s="37">
        <v>2020</v>
      </c>
      <c r="E233" s="12">
        <f t="shared" si="20"/>
        <v>754.1</v>
      </c>
      <c r="F233" s="12">
        <f t="shared" si="22"/>
        <v>0</v>
      </c>
      <c r="G233" s="12">
        <f t="shared" si="22"/>
        <v>0</v>
      </c>
      <c r="H233" s="12">
        <f t="shared" si="22"/>
        <v>754.1</v>
      </c>
      <c r="I233" s="12">
        <f t="shared" si="22"/>
        <v>0</v>
      </c>
      <c r="J233" s="91"/>
      <c r="K233" s="91"/>
    </row>
    <row r="234" spans="1:11" ht="15.75">
      <c r="A234" s="81"/>
      <c r="B234" s="82"/>
      <c r="C234" s="97"/>
      <c r="D234" s="37">
        <v>2021</v>
      </c>
      <c r="E234" s="12">
        <f t="shared" si="20"/>
        <v>1062.0999999999999</v>
      </c>
      <c r="F234" s="12">
        <f t="shared" si="22"/>
        <v>0</v>
      </c>
      <c r="G234" s="12">
        <f t="shared" si="22"/>
        <v>0</v>
      </c>
      <c r="H234" s="12">
        <f t="shared" si="22"/>
        <v>1062.0999999999999</v>
      </c>
      <c r="I234" s="12">
        <f t="shared" si="22"/>
        <v>0</v>
      </c>
      <c r="J234" s="91"/>
      <c r="K234" s="91"/>
    </row>
    <row r="235" spans="1:11" ht="15.75">
      <c r="A235" s="81"/>
      <c r="B235" s="82"/>
      <c r="C235" s="97"/>
      <c r="D235" s="37">
        <v>2022</v>
      </c>
      <c r="E235" s="41">
        <f t="shared" si="20"/>
        <v>1455</v>
      </c>
      <c r="F235" s="41">
        <f t="shared" si="22"/>
        <v>0</v>
      </c>
      <c r="G235" s="41">
        <f t="shared" si="22"/>
        <v>0</v>
      </c>
      <c r="H235" s="41">
        <f t="shared" si="22"/>
        <v>1455</v>
      </c>
      <c r="I235" s="12">
        <f t="shared" si="22"/>
        <v>0</v>
      </c>
      <c r="J235" s="91"/>
      <c r="K235" s="91"/>
    </row>
    <row r="236" spans="1:11" ht="15.75">
      <c r="A236" s="81"/>
      <c r="B236" s="82"/>
      <c r="C236" s="97"/>
      <c r="D236" s="37">
        <v>2023</v>
      </c>
      <c r="E236" s="41">
        <f t="shared" si="20"/>
        <v>2284.7000000000003</v>
      </c>
      <c r="F236" s="41">
        <f t="shared" si="22"/>
        <v>0</v>
      </c>
      <c r="G236" s="41">
        <f t="shared" si="22"/>
        <v>0</v>
      </c>
      <c r="H236" s="41">
        <f t="shared" si="22"/>
        <v>2284.7000000000003</v>
      </c>
      <c r="I236" s="12">
        <f t="shared" si="22"/>
        <v>0</v>
      </c>
      <c r="J236" s="91"/>
      <c r="K236" s="91"/>
    </row>
    <row r="237" spans="1:11" ht="15.75">
      <c r="A237" s="81"/>
      <c r="B237" s="82"/>
      <c r="C237" s="97"/>
      <c r="D237" s="37">
        <v>2024</v>
      </c>
      <c r="E237" s="41">
        <f t="shared" si="20"/>
        <v>2064</v>
      </c>
      <c r="F237" s="41">
        <f t="shared" si="22"/>
        <v>0</v>
      </c>
      <c r="G237" s="41">
        <f t="shared" si="22"/>
        <v>0</v>
      </c>
      <c r="H237" s="41">
        <f t="shared" si="22"/>
        <v>2064</v>
      </c>
      <c r="I237" s="12">
        <f t="shared" si="22"/>
        <v>0</v>
      </c>
      <c r="J237" s="91"/>
      <c r="K237" s="91"/>
    </row>
    <row r="238" spans="1:11" ht="15.75">
      <c r="A238" s="81"/>
      <c r="B238" s="82"/>
      <c r="C238" s="97"/>
      <c r="D238" s="37">
        <v>2025</v>
      </c>
      <c r="E238" s="41">
        <f t="shared" si="20"/>
        <v>2064</v>
      </c>
      <c r="F238" s="41">
        <f t="shared" si="22"/>
        <v>0</v>
      </c>
      <c r="G238" s="41">
        <f t="shared" si="22"/>
        <v>0</v>
      </c>
      <c r="H238" s="41">
        <f t="shared" si="22"/>
        <v>2064</v>
      </c>
      <c r="I238" s="12">
        <f t="shared" si="22"/>
        <v>0</v>
      </c>
      <c r="J238" s="91"/>
      <c r="K238" s="91"/>
    </row>
    <row r="239" spans="1:11" ht="25.5" customHeight="1">
      <c r="A239" s="81" t="s">
        <v>54</v>
      </c>
      <c r="B239" s="87" t="s">
        <v>107</v>
      </c>
      <c r="C239" s="89"/>
      <c r="D239" s="53" t="s">
        <v>18</v>
      </c>
      <c r="E239" s="58">
        <f>E240+E241+E242+E243+E244+E245+E246+E247+E248+E249+E250</f>
        <v>2690.6000000000004</v>
      </c>
      <c r="F239" s="58">
        <f>F240+F241+F242+F243+F244+F245+F246+F247+F248+F249+F250</f>
        <v>0</v>
      </c>
      <c r="G239" s="58">
        <f>G240+G241+G242+G243+G244+G245+G246+G247+G248+G249+G250</f>
        <v>0</v>
      </c>
      <c r="H239" s="58">
        <f>H240+H241+H242+H243+H244+H245+H246+H247+H248+H249+H250</f>
        <v>2690.6000000000004</v>
      </c>
      <c r="I239" s="56">
        <f>I240+I241+I242+I243+I244+I245+I246+I247+I248+I249+I250</f>
        <v>0</v>
      </c>
      <c r="J239" s="92" t="s">
        <v>55</v>
      </c>
      <c r="K239" s="93" t="s">
        <v>56</v>
      </c>
    </row>
    <row r="240" spans="1:11" ht="25.5" customHeight="1">
      <c r="A240" s="81"/>
      <c r="B240" s="87"/>
      <c r="C240" s="89"/>
      <c r="D240" s="35">
        <v>2015</v>
      </c>
      <c r="E240" s="45">
        <f t="shared" ref="E240:E250" si="23">F240+G240+H240+I240</f>
        <v>280</v>
      </c>
      <c r="F240" s="45">
        <v>0</v>
      </c>
      <c r="G240" s="45">
        <v>0</v>
      </c>
      <c r="H240" s="41">
        <v>280</v>
      </c>
      <c r="I240" s="12">
        <v>0</v>
      </c>
      <c r="J240" s="92"/>
      <c r="K240" s="93"/>
    </row>
    <row r="241" spans="1:11" ht="25.5" customHeight="1">
      <c r="A241" s="81"/>
      <c r="B241" s="87"/>
      <c r="C241" s="89"/>
      <c r="D241" s="35">
        <v>2016</v>
      </c>
      <c r="E241" s="36">
        <f t="shared" si="23"/>
        <v>330</v>
      </c>
      <c r="F241" s="36">
        <v>0</v>
      </c>
      <c r="G241" s="36">
        <v>0</v>
      </c>
      <c r="H241" s="12">
        <v>330</v>
      </c>
      <c r="I241" s="12">
        <v>0</v>
      </c>
      <c r="J241" s="92"/>
      <c r="K241" s="93"/>
    </row>
    <row r="242" spans="1:11" ht="25.5" customHeight="1">
      <c r="A242" s="81"/>
      <c r="B242" s="87"/>
      <c r="C242" s="89"/>
      <c r="D242" s="35">
        <v>2017</v>
      </c>
      <c r="E242" s="36">
        <f t="shared" si="23"/>
        <v>0</v>
      </c>
      <c r="F242" s="36">
        <v>0</v>
      </c>
      <c r="G242" s="36">
        <v>0</v>
      </c>
      <c r="H242" s="12">
        <v>0</v>
      </c>
      <c r="I242" s="12">
        <v>0</v>
      </c>
      <c r="J242" s="92"/>
      <c r="K242" s="93"/>
    </row>
    <row r="243" spans="1:11" ht="25.5" customHeight="1">
      <c r="A243" s="81"/>
      <c r="B243" s="87"/>
      <c r="C243" s="89"/>
      <c r="D243" s="35">
        <v>2018</v>
      </c>
      <c r="E243" s="36">
        <f t="shared" si="23"/>
        <v>0</v>
      </c>
      <c r="F243" s="36">
        <v>0</v>
      </c>
      <c r="G243" s="36">
        <v>0</v>
      </c>
      <c r="H243" s="12">
        <v>0</v>
      </c>
      <c r="I243" s="12">
        <v>0</v>
      </c>
      <c r="J243" s="92"/>
      <c r="K243" s="93"/>
    </row>
    <row r="244" spans="1:11" ht="25.5" customHeight="1">
      <c r="A244" s="81"/>
      <c r="B244" s="87"/>
      <c r="C244" s="89"/>
      <c r="D244" s="35">
        <v>2019</v>
      </c>
      <c r="E244" s="36">
        <f t="shared" si="23"/>
        <v>0</v>
      </c>
      <c r="F244" s="36">
        <v>0</v>
      </c>
      <c r="G244" s="36">
        <v>0</v>
      </c>
      <c r="H244" s="12">
        <v>0</v>
      </c>
      <c r="I244" s="12">
        <v>0</v>
      </c>
      <c r="J244" s="92"/>
      <c r="K244" s="93"/>
    </row>
    <row r="245" spans="1:11" ht="90" customHeight="1">
      <c r="A245" s="81"/>
      <c r="B245" s="87"/>
      <c r="C245" s="89"/>
      <c r="D245" s="35">
        <v>2020</v>
      </c>
      <c r="E245" s="36">
        <f t="shared" si="23"/>
        <v>235.4</v>
      </c>
      <c r="F245" s="36">
        <v>0</v>
      </c>
      <c r="G245" s="36">
        <v>0</v>
      </c>
      <c r="H245" s="12">
        <v>235.4</v>
      </c>
      <c r="I245" s="12">
        <v>0</v>
      </c>
      <c r="J245" s="30" t="s">
        <v>57</v>
      </c>
      <c r="K245" s="93"/>
    </row>
    <row r="246" spans="1:11" ht="164.25" customHeight="1">
      <c r="A246" s="81"/>
      <c r="B246" s="87"/>
      <c r="C246" s="89"/>
      <c r="D246" s="35">
        <v>2021</v>
      </c>
      <c r="E246" s="36">
        <f t="shared" si="23"/>
        <v>283</v>
      </c>
      <c r="F246" s="36">
        <v>0</v>
      </c>
      <c r="G246" s="36">
        <v>0</v>
      </c>
      <c r="H246" s="12">
        <v>283</v>
      </c>
      <c r="I246" s="12">
        <v>0</v>
      </c>
      <c r="J246" s="30" t="s">
        <v>58</v>
      </c>
      <c r="K246" s="93"/>
    </row>
    <row r="247" spans="1:11" ht="134.25" customHeight="1">
      <c r="A247" s="81"/>
      <c r="B247" s="87"/>
      <c r="C247" s="89"/>
      <c r="D247" s="35">
        <v>2022</v>
      </c>
      <c r="E247" s="36">
        <f t="shared" si="23"/>
        <v>303.2</v>
      </c>
      <c r="F247" s="36">
        <v>0</v>
      </c>
      <c r="G247" s="36">
        <v>0</v>
      </c>
      <c r="H247" s="12">
        <f>12+291.2</f>
        <v>303.2</v>
      </c>
      <c r="I247" s="12">
        <v>0</v>
      </c>
      <c r="J247" s="30" t="s">
        <v>59</v>
      </c>
      <c r="K247" s="93"/>
    </row>
    <row r="248" spans="1:11" ht="300">
      <c r="A248" s="81"/>
      <c r="B248" s="87"/>
      <c r="C248" s="89"/>
      <c r="D248" s="37">
        <v>2023</v>
      </c>
      <c r="E248" s="41">
        <f t="shared" si="23"/>
        <v>922</v>
      </c>
      <c r="F248" s="41">
        <v>0</v>
      </c>
      <c r="G248" s="41">
        <v>0</v>
      </c>
      <c r="H248" s="41">
        <f>702+220</f>
        <v>922</v>
      </c>
      <c r="I248" s="41">
        <v>0</v>
      </c>
      <c r="J248" s="44" t="s">
        <v>89</v>
      </c>
      <c r="K248" s="93"/>
    </row>
    <row r="249" spans="1:11" ht="120">
      <c r="A249" s="81"/>
      <c r="B249" s="87"/>
      <c r="C249" s="89"/>
      <c r="D249" s="37">
        <v>2024</v>
      </c>
      <c r="E249" s="12">
        <f t="shared" si="23"/>
        <v>168</v>
      </c>
      <c r="F249" s="12">
        <v>0</v>
      </c>
      <c r="G249" s="12">
        <v>0</v>
      </c>
      <c r="H249" s="12">
        <v>168</v>
      </c>
      <c r="I249" s="12">
        <v>0</v>
      </c>
      <c r="J249" s="30" t="s">
        <v>60</v>
      </c>
      <c r="K249" s="93"/>
    </row>
    <row r="250" spans="1:11" ht="120">
      <c r="A250" s="81"/>
      <c r="B250" s="87"/>
      <c r="C250" s="89"/>
      <c r="D250" s="37">
        <v>2025</v>
      </c>
      <c r="E250" s="12">
        <f t="shared" si="23"/>
        <v>169</v>
      </c>
      <c r="F250" s="12">
        <v>0</v>
      </c>
      <c r="G250" s="12">
        <v>0</v>
      </c>
      <c r="H250" s="12">
        <v>169</v>
      </c>
      <c r="I250" s="12">
        <v>0</v>
      </c>
      <c r="J250" s="30" t="s">
        <v>60</v>
      </c>
      <c r="K250" s="93"/>
    </row>
    <row r="251" spans="1:11" ht="18.75">
      <c r="A251" s="81" t="s">
        <v>61</v>
      </c>
      <c r="B251" s="87" t="s">
        <v>108</v>
      </c>
      <c r="C251" s="40"/>
      <c r="D251" s="56">
        <f t="shared" ref="D251:I251" si="24">D252+D253+D254+D255+D256+D257+D258+D259+D260+D261+D262</f>
        <v>22220</v>
      </c>
      <c r="E251" s="56">
        <f t="shared" si="24"/>
        <v>1631.7</v>
      </c>
      <c r="F251" s="56">
        <f t="shared" si="24"/>
        <v>0</v>
      </c>
      <c r="G251" s="56">
        <f t="shared" si="24"/>
        <v>0</v>
      </c>
      <c r="H251" s="56">
        <f t="shared" si="24"/>
        <v>1631.7</v>
      </c>
      <c r="I251" s="56">
        <f t="shared" si="24"/>
        <v>0</v>
      </c>
      <c r="J251" s="95" t="s">
        <v>55</v>
      </c>
      <c r="K251" s="93"/>
    </row>
    <row r="252" spans="1:11" ht="15.75">
      <c r="A252" s="81"/>
      <c r="B252" s="87"/>
      <c r="C252" s="40"/>
      <c r="D252" s="37">
        <v>2015</v>
      </c>
      <c r="E252" s="36">
        <f t="shared" ref="E252:E262" si="25">F252+G252+H252+I252</f>
        <v>0</v>
      </c>
      <c r="F252" s="36">
        <v>0</v>
      </c>
      <c r="G252" s="36">
        <v>0</v>
      </c>
      <c r="H252" s="12">
        <v>0</v>
      </c>
      <c r="I252" s="12">
        <v>0</v>
      </c>
      <c r="J252" s="95"/>
      <c r="K252" s="94"/>
    </row>
    <row r="253" spans="1:11" ht="15.75">
      <c r="A253" s="81"/>
      <c r="B253" s="87"/>
      <c r="C253" s="40"/>
      <c r="D253" s="37">
        <v>2016</v>
      </c>
      <c r="E253" s="36">
        <f t="shared" si="25"/>
        <v>0</v>
      </c>
      <c r="F253" s="36">
        <v>0</v>
      </c>
      <c r="G253" s="36">
        <v>0</v>
      </c>
      <c r="H253" s="12">
        <v>0</v>
      </c>
      <c r="I253" s="12">
        <v>0</v>
      </c>
      <c r="J253" s="95"/>
      <c r="K253" s="94"/>
    </row>
    <row r="254" spans="1:11" ht="15.75">
      <c r="A254" s="81"/>
      <c r="B254" s="87"/>
      <c r="C254" s="40"/>
      <c r="D254" s="37">
        <v>2017</v>
      </c>
      <c r="E254" s="36">
        <f t="shared" si="25"/>
        <v>0</v>
      </c>
      <c r="F254" s="36">
        <v>0</v>
      </c>
      <c r="G254" s="36">
        <v>0</v>
      </c>
      <c r="H254" s="12">
        <v>0</v>
      </c>
      <c r="I254" s="12">
        <v>0</v>
      </c>
      <c r="J254" s="95"/>
      <c r="K254" s="94"/>
    </row>
    <row r="255" spans="1:11" ht="15.75">
      <c r="A255" s="81"/>
      <c r="B255" s="87"/>
      <c r="C255" s="40"/>
      <c r="D255" s="37">
        <v>2018</v>
      </c>
      <c r="E255" s="36">
        <f t="shared" si="25"/>
        <v>0</v>
      </c>
      <c r="F255" s="36">
        <v>0</v>
      </c>
      <c r="G255" s="36">
        <v>0</v>
      </c>
      <c r="H255" s="12">
        <v>0</v>
      </c>
      <c r="I255" s="12">
        <v>0</v>
      </c>
      <c r="J255" s="95"/>
      <c r="K255" s="94"/>
    </row>
    <row r="256" spans="1:11" ht="15.75">
      <c r="A256" s="81"/>
      <c r="B256" s="87"/>
      <c r="C256" s="40"/>
      <c r="D256" s="37">
        <v>2019</v>
      </c>
      <c r="E256" s="36">
        <f t="shared" si="25"/>
        <v>0</v>
      </c>
      <c r="F256" s="36">
        <v>0</v>
      </c>
      <c r="G256" s="36">
        <v>0</v>
      </c>
      <c r="H256" s="12">
        <v>0</v>
      </c>
      <c r="I256" s="12">
        <v>0</v>
      </c>
      <c r="J256" s="95"/>
      <c r="K256" s="94"/>
    </row>
    <row r="257" spans="1:12" ht="15.75">
      <c r="A257" s="81"/>
      <c r="B257" s="87"/>
      <c r="C257" s="40"/>
      <c r="D257" s="37">
        <v>2020</v>
      </c>
      <c r="E257" s="36">
        <f t="shared" si="25"/>
        <v>0</v>
      </c>
      <c r="F257" s="36">
        <v>0</v>
      </c>
      <c r="G257" s="36">
        <v>0</v>
      </c>
      <c r="H257" s="12">
        <v>0</v>
      </c>
      <c r="I257" s="12">
        <v>0</v>
      </c>
      <c r="J257" s="95"/>
      <c r="K257" s="94"/>
    </row>
    <row r="258" spans="1:12" ht="15.75">
      <c r="A258" s="81"/>
      <c r="B258" s="87"/>
      <c r="C258" s="40"/>
      <c r="D258" s="37">
        <v>2021</v>
      </c>
      <c r="E258" s="36">
        <f t="shared" si="25"/>
        <v>158.69999999999999</v>
      </c>
      <c r="F258" s="36">
        <v>0</v>
      </c>
      <c r="G258" s="36">
        <v>0</v>
      </c>
      <c r="H258" s="12">
        <v>158.69999999999999</v>
      </c>
      <c r="I258" s="12">
        <v>0</v>
      </c>
      <c r="J258" s="95"/>
      <c r="K258" s="94"/>
    </row>
    <row r="259" spans="1:12" ht="15.75">
      <c r="A259" s="81"/>
      <c r="B259" s="87"/>
      <c r="C259" s="40"/>
      <c r="D259" s="37">
        <v>2022</v>
      </c>
      <c r="E259" s="36">
        <f t="shared" si="25"/>
        <v>294</v>
      </c>
      <c r="F259" s="36">
        <v>0</v>
      </c>
      <c r="G259" s="36">
        <v>0</v>
      </c>
      <c r="H259" s="12">
        <v>294</v>
      </c>
      <c r="I259" s="12">
        <v>0</v>
      </c>
      <c r="J259" s="95"/>
      <c r="K259" s="94"/>
    </row>
    <row r="260" spans="1:12" ht="15.75">
      <c r="A260" s="81"/>
      <c r="B260" s="87"/>
      <c r="C260" s="40"/>
      <c r="D260" s="37">
        <v>2023</v>
      </c>
      <c r="E260" s="12">
        <f t="shared" si="25"/>
        <v>393</v>
      </c>
      <c r="F260" s="12">
        <v>0</v>
      </c>
      <c r="G260" s="12">
        <v>0</v>
      </c>
      <c r="H260" s="12">
        <v>393</v>
      </c>
      <c r="I260" s="12">
        <v>0</v>
      </c>
      <c r="J260" s="95"/>
      <c r="K260" s="94"/>
    </row>
    <row r="261" spans="1:12" ht="15.75">
      <c r="A261" s="81"/>
      <c r="B261" s="87"/>
      <c r="C261" s="40"/>
      <c r="D261" s="37">
        <v>2024</v>
      </c>
      <c r="E261" s="12">
        <f t="shared" si="25"/>
        <v>393</v>
      </c>
      <c r="F261" s="12">
        <v>0</v>
      </c>
      <c r="G261" s="12">
        <v>0</v>
      </c>
      <c r="H261" s="12">
        <v>393</v>
      </c>
      <c r="I261" s="12">
        <v>0</v>
      </c>
      <c r="J261" s="95"/>
      <c r="K261" s="94"/>
    </row>
    <row r="262" spans="1:12" ht="15.75">
      <c r="A262" s="81"/>
      <c r="B262" s="87"/>
      <c r="C262" s="40"/>
      <c r="D262" s="37">
        <v>2025</v>
      </c>
      <c r="E262" s="12">
        <f t="shared" si="25"/>
        <v>393</v>
      </c>
      <c r="F262" s="12">
        <v>0</v>
      </c>
      <c r="G262" s="12">
        <v>0</v>
      </c>
      <c r="H262" s="12">
        <v>393</v>
      </c>
      <c r="I262" s="12">
        <v>0</v>
      </c>
      <c r="J262" s="95"/>
      <c r="K262" s="94"/>
    </row>
    <row r="263" spans="1:12" ht="21.75" customHeight="1">
      <c r="A263" s="81" t="s">
        <v>62</v>
      </c>
      <c r="B263" s="88" t="s">
        <v>109</v>
      </c>
      <c r="C263" s="39"/>
      <c r="D263" s="53" t="s">
        <v>18</v>
      </c>
      <c r="E263" s="56">
        <f>E264+E265+E266+E267+E268+E269+E270+E271+E272+E273+E274</f>
        <v>1350.5</v>
      </c>
      <c r="F263" s="56">
        <f>F264+F265+F266+F267+F268+F269+F270+F271+F272+F273+F274</f>
        <v>0</v>
      </c>
      <c r="G263" s="56">
        <f>G264+G265+G266+G267+G268+G269+G270+G271+G272+G273+G274</f>
        <v>0</v>
      </c>
      <c r="H263" s="56">
        <f>H264+H265+H266+H267+H268+H269+H270+H271+H272+H273+H274</f>
        <v>1350.5</v>
      </c>
      <c r="I263" s="56">
        <f>I264+I265+I266+I267+I268+I269+I270+I271+I272+I273+I274</f>
        <v>0</v>
      </c>
      <c r="J263" s="92" t="s">
        <v>92</v>
      </c>
      <c r="K263" s="93"/>
    </row>
    <row r="264" spans="1:12" ht="21.75" customHeight="1">
      <c r="A264" s="81"/>
      <c r="B264" s="88"/>
      <c r="C264" s="39"/>
      <c r="D264" s="35">
        <v>2015</v>
      </c>
      <c r="E264" s="36">
        <f t="shared" ref="E264:E274" si="26">F264+G264+H264+I264</f>
        <v>0</v>
      </c>
      <c r="F264" s="36">
        <v>0</v>
      </c>
      <c r="G264" s="36">
        <v>0</v>
      </c>
      <c r="H264" s="12">
        <v>0</v>
      </c>
      <c r="I264" s="12">
        <v>0</v>
      </c>
      <c r="J264" s="92"/>
      <c r="K264" s="93"/>
    </row>
    <row r="265" spans="1:12" ht="21.75" customHeight="1">
      <c r="A265" s="81"/>
      <c r="B265" s="88"/>
      <c r="C265" s="39"/>
      <c r="D265" s="35">
        <v>2016</v>
      </c>
      <c r="E265" s="36">
        <f t="shared" si="26"/>
        <v>0</v>
      </c>
      <c r="F265" s="36">
        <v>0</v>
      </c>
      <c r="G265" s="36">
        <v>0</v>
      </c>
      <c r="H265" s="12">
        <v>0</v>
      </c>
      <c r="I265" s="12">
        <v>0</v>
      </c>
      <c r="J265" s="92"/>
      <c r="K265" s="93"/>
    </row>
    <row r="266" spans="1:12" ht="21.75" customHeight="1">
      <c r="A266" s="81"/>
      <c r="B266" s="88"/>
      <c r="C266" s="39"/>
      <c r="D266" s="35">
        <v>2017</v>
      </c>
      <c r="E266" s="36">
        <f t="shared" si="26"/>
        <v>0</v>
      </c>
      <c r="F266" s="36">
        <v>0</v>
      </c>
      <c r="G266" s="36">
        <v>0</v>
      </c>
      <c r="H266" s="12">
        <v>0</v>
      </c>
      <c r="I266" s="12">
        <v>0</v>
      </c>
      <c r="J266" s="92"/>
      <c r="K266" s="93"/>
    </row>
    <row r="267" spans="1:12" ht="21.75" customHeight="1">
      <c r="A267" s="81"/>
      <c r="B267" s="88"/>
      <c r="C267" s="39"/>
      <c r="D267" s="35">
        <v>2018</v>
      </c>
      <c r="E267" s="36">
        <f t="shared" si="26"/>
        <v>0</v>
      </c>
      <c r="F267" s="36">
        <v>0</v>
      </c>
      <c r="G267" s="36">
        <v>0</v>
      </c>
      <c r="H267" s="12">
        <v>0</v>
      </c>
      <c r="I267" s="12">
        <v>0</v>
      </c>
      <c r="J267" s="92"/>
      <c r="K267" s="93"/>
    </row>
    <row r="268" spans="1:12" ht="21.75" customHeight="1">
      <c r="A268" s="81"/>
      <c r="B268" s="88"/>
      <c r="C268" s="39"/>
      <c r="D268" s="35">
        <v>2019</v>
      </c>
      <c r="E268" s="36">
        <f t="shared" si="26"/>
        <v>0</v>
      </c>
      <c r="F268" s="36">
        <v>0</v>
      </c>
      <c r="G268" s="36">
        <v>0</v>
      </c>
      <c r="H268" s="12">
        <v>0</v>
      </c>
      <c r="I268" s="12">
        <v>0</v>
      </c>
      <c r="J268" s="92"/>
      <c r="K268" s="93"/>
    </row>
    <row r="269" spans="1:12" ht="21.75" customHeight="1">
      <c r="A269" s="81"/>
      <c r="B269" s="88"/>
      <c r="C269" s="39"/>
      <c r="D269" s="35">
        <v>2020</v>
      </c>
      <c r="E269" s="36">
        <f t="shared" si="26"/>
        <v>0</v>
      </c>
      <c r="F269" s="36">
        <v>0</v>
      </c>
      <c r="G269" s="36">
        <v>0</v>
      </c>
      <c r="H269" s="12">
        <v>0</v>
      </c>
      <c r="I269" s="12">
        <v>0</v>
      </c>
      <c r="J269" s="92"/>
      <c r="K269" s="93"/>
    </row>
    <row r="270" spans="1:12" ht="179.25" customHeight="1">
      <c r="A270" s="81"/>
      <c r="B270" s="88"/>
      <c r="C270" s="39"/>
      <c r="D270" s="35">
        <v>2021</v>
      </c>
      <c r="E270" s="36">
        <f t="shared" si="26"/>
        <v>335.9</v>
      </c>
      <c r="F270" s="36">
        <v>0</v>
      </c>
      <c r="G270" s="36">
        <v>0</v>
      </c>
      <c r="H270" s="12">
        <v>335.9</v>
      </c>
      <c r="I270" s="20">
        <v>0</v>
      </c>
      <c r="J270" s="17" t="s">
        <v>63</v>
      </c>
      <c r="K270" s="93"/>
      <c r="L270" s="18"/>
    </row>
    <row r="271" spans="1:12" ht="225">
      <c r="A271" s="81"/>
      <c r="B271" s="88"/>
      <c r="C271" s="39"/>
      <c r="D271" s="35">
        <v>2022</v>
      </c>
      <c r="E271" s="12">
        <f t="shared" si="26"/>
        <v>304.60000000000002</v>
      </c>
      <c r="F271" s="12">
        <v>0</v>
      </c>
      <c r="G271" s="12">
        <v>0</v>
      </c>
      <c r="H271" s="12">
        <v>304.60000000000002</v>
      </c>
      <c r="I271" s="20">
        <v>0</v>
      </c>
      <c r="J271" s="17" t="s">
        <v>64</v>
      </c>
      <c r="K271" s="93"/>
      <c r="L271" s="18"/>
    </row>
    <row r="272" spans="1:12" ht="165">
      <c r="A272" s="81"/>
      <c r="B272" s="88"/>
      <c r="C272" s="39"/>
      <c r="D272" s="35">
        <v>2023</v>
      </c>
      <c r="E272" s="36">
        <f t="shared" si="26"/>
        <v>710</v>
      </c>
      <c r="F272" s="36">
        <v>0</v>
      </c>
      <c r="G272" s="36">
        <v>0</v>
      </c>
      <c r="H272" s="12">
        <v>710</v>
      </c>
      <c r="I272" s="12">
        <v>0</v>
      </c>
      <c r="J272" s="43" t="s">
        <v>88</v>
      </c>
      <c r="K272" s="93"/>
    </row>
    <row r="273" spans="1:11" ht="16.149999999999999" customHeight="1">
      <c r="A273" s="81"/>
      <c r="B273" s="88"/>
      <c r="C273" s="39"/>
      <c r="D273" s="35">
        <v>2024</v>
      </c>
      <c r="E273" s="36">
        <f t="shared" si="26"/>
        <v>0</v>
      </c>
      <c r="F273" s="36">
        <v>0</v>
      </c>
      <c r="G273" s="36">
        <v>0</v>
      </c>
      <c r="H273" s="12">
        <v>0</v>
      </c>
      <c r="I273" s="12">
        <v>0</v>
      </c>
      <c r="J273" s="31"/>
      <c r="K273" s="93"/>
    </row>
    <row r="274" spans="1:11" ht="16.149999999999999" customHeight="1">
      <c r="A274" s="81"/>
      <c r="B274" s="88"/>
      <c r="C274" s="39"/>
      <c r="D274" s="35">
        <v>2025</v>
      </c>
      <c r="E274" s="36">
        <f t="shared" si="26"/>
        <v>0</v>
      </c>
      <c r="F274" s="36">
        <v>0</v>
      </c>
      <c r="G274" s="36">
        <v>0</v>
      </c>
      <c r="H274" s="12">
        <v>0</v>
      </c>
      <c r="I274" s="12">
        <v>0</v>
      </c>
      <c r="J274" s="19"/>
      <c r="K274" s="93"/>
    </row>
    <row r="275" spans="1:11" ht="17.45" customHeight="1">
      <c r="A275" s="81" t="s">
        <v>65</v>
      </c>
      <c r="B275" s="87" t="s">
        <v>110</v>
      </c>
      <c r="C275" s="40"/>
      <c r="D275" s="60" t="s">
        <v>18</v>
      </c>
      <c r="E275" s="56">
        <f>E276+E277+E278+E279+E280+E281+E282+E283+E284+E286</f>
        <v>1012.1</v>
      </c>
      <c r="F275" s="12">
        <f>F276+F277+F278+F279+F280+F281+F282+F283+F284+F286</f>
        <v>0</v>
      </c>
      <c r="G275" s="12">
        <f>G276+G277+G278+G279+G280+G281+G282+G283+G284+G286</f>
        <v>0</v>
      </c>
      <c r="H275" s="56">
        <f>H276+H277+H278+H279+H280+H281+H282+H283+H284+H286</f>
        <v>1012.1</v>
      </c>
      <c r="I275" s="12">
        <f>I276+I277+I278+I279+I280+I281+I282+I283+I284+I286</f>
        <v>0</v>
      </c>
      <c r="J275" s="96" t="s">
        <v>55</v>
      </c>
      <c r="K275" s="93"/>
    </row>
    <row r="276" spans="1:11" ht="16.149999999999999" customHeight="1">
      <c r="A276" s="81"/>
      <c r="B276" s="87"/>
      <c r="C276" s="40"/>
      <c r="D276" s="37">
        <v>2015</v>
      </c>
      <c r="E276" s="12">
        <f t="shared" ref="E276:E286" si="27">F276+G276+H276+I276</f>
        <v>0</v>
      </c>
      <c r="F276" s="12">
        <v>0</v>
      </c>
      <c r="G276" s="12">
        <v>0</v>
      </c>
      <c r="H276" s="12">
        <v>0</v>
      </c>
      <c r="I276" s="12">
        <v>0</v>
      </c>
      <c r="J276" s="96"/>
      <c r="K276" s="93"/>
    </row>
    <row r="277" spans="1:11" ht="16.149999999999999" customHeight="1">
      <c r="A277" s="81"/>
      <c r="B277" s="87"/>
      <c r="C277" s="40"/>
      <c r="D277" s="37">
        <v>2016</v>
      </c>
      <c r="E277" s="12">
        <f t="shared" si="27"/>
        <v>0</v>
      </c>
      <c r="F277" s="12">
        <v>0</v>
      </c>
      <c r="G277" s="12">
        <v>0</v>
      </c>
      <c r="H277" s="12">
        <v>0</v>
      </c>
      <c r="I277" s="12">
        <v>0</v>
      </c>
      <c r="J277" s="96"/>
      <c r="K277" s="93"/>
    </row>
    <row r="278" spans="1:11" ht="16.149999999999999" customHeight="1">
      <c r="A278" s="81"/>
      <c r="B278" s="87"/>
      <c r="C278" s="40"/>
      <c r="D278" s="37">
        <v>2017</v>
      </c>
      <c r="E278" s="12">
        <f t="shared" si="27"/>
        <v>0</v>
      </c>
      <c r="F278" s="12">
        <v>0</v>
      </c>
      <c r="G278" s="12">
        <v>0</v>
      </c>
      <c r="H278" s="12">
        <v>0</v>
      </c>
      <c r="I278" s="12">
        <v>0</v>
      </c>
      <c r="J278" s="96"/>
      <c r="K278" s="93"/>
    </row>
    <row r="279" spans="1:11" ht="16.149999999999999" customHeight="1">
      <c r="A279" s="81"/>
      <c r="B279" s="87"/>
      <c r="C279" s="40"/>
      <c r="D279" s="37">
        <v>2018</v>
      </c>
      <c r="E279" s="12">
        <f t="shared" si="27"/>
        <v>0</v>
      </c>
      <c r="F279" s="12">
        <v>0</v>
      </c>
      <c r="G279" s="12">
        <v>0</v>
      </c>
      <c r="H279" s="12">
        <v>0</v>
      </c>
      <c r="I279" s="12">
        <v>0</v>
      </c>
      <c r="J279" s="96"/>
      <c r="K279" s="93"/>
    </row>
    <row r="280" spans="1:11" ht="16.149999999999999" customHeight="1">
      <c r="A280" s="81"/>
      <c r="B280" s="87"/>
      <c r="C280" s="40"/>
      <c r="D280" s="37">
        <v>2019</v>
      </c>
      <c r="E280" s="12">
        <f t="shared" si="27"/>
        <v>0</v>
      </c>
      <c r="F280" s="12">
        <v>0</v>
      </c>
      <c r="G280" s="12">
        <v>0</v>
      </c>
      <c r="H280" s="12">
        <v>0</v>
      </c>
      <c r="I280" s="12">
        <v>0</v>
      </c>
      <c r="J280" s="96"/>
      <c r="K280" s="93"/>
    </row>
    <row r="281" spans="1:11" ht="16.149999999999999" customHeight="1">
      <c r="A281" s="81"/>
      <c r="B281" s="87"/>
      <c r="C281" s="40"/>
      <c r="D281" s="37">
        <v>2020</v>
      </c>
      <c r="E281" s="12">
        <f t="shared" si="27"/>
        <v>0</v>
      </c>
      <c r="F281" s="12">
        <v>0</v>
      </c>
      <c r="G281" s="12">
        <v>0</v>
      </c>
      <c r="H281" s="12">
        <v>0</v>
      </c>
      <c r="I281" s="12">
        <v>0</v>
      </c>
      <c r="J281" s="96"/>
      <c r="K281" s="93"/>
    </row>
    <row r="282" spans="1:11" ht="16.149999999999999" customHeight="1">
      <c r="A282" s="81"/>
      <c r="B282" s="87"/>
      <c r="C282" s="40"/>
      <c r="D282" s="37">
        <v>2021</v>
      </c>
      <c r="E282" s="12">
        <f t="shared" si="27"/>
        <v>95</v>
      </c>
      <c r="F282" s="12">
        <v>0</v>
      </c>
      <c r="G282" s="12">
        <v>0</v>
      </c>
      <c r="H282" s="12">
        <v>95</v>
      </c>
      <c r="I282" s="12">
        <v>0</v>
      </c>
      <c r="J282" s="96"/>
      <c r="K282" s="93"/>
    </row>
    <row r="283" spans="1:11" ht="25.5" customHeight="1">
      <c r="A283" s="81"/>
      <c r="B283" s="87"/>
      <c r="C283" s="40"/>
      <c r="D283" s="37">
        <v>2022</v>
      </c>
      <c r="E283" s="12">
        <f t="shared" si="27"/>
        <v>0</v>
      </c>
      <c r="F283" s="12">
        <v>0</v>
      </c>
      <c r="G283" s="12">
        <v>0</v>
      </c>
      <c r="H283" s="12">
        <v>0</v>
      </c>
      <c r="I283" s="12">
        <v>0</v>
      </c>
      <c r="J283" s="96"/>
      <c r="K283" s="93"/>
    </row>
    <row r="284" spans="1:11" ht="195">
      <c r="A284" s="81"/>
      <c r="B284" s="87"/>
      <c r="C284" s="40"/>
      <c r="D284" s="37">
        <v>2023</v>
      </c>
      <c r="E284" s="45">
        <f t="shared" si="27"/>
        <v>917.1</v>
      </c>
      <c r="F284" s="41">
        <v>0</v>
      </c>
      <c r="G284" s="41">
        <v>0</v>
      </c>
      <c r="H284" s="45">
        <f>437.1+480</f>
        <v>917.1</v>
      </c>
      <c r="I284" s="41">
        <v>0</v>
      </c>
      <c r="J284" s="42" t="s">
        <v>90</v>
      </c>
      <c r="K284" s="93"/>
    </row>
    <row r="285" spans="1:11" ht="16.149999999999999" customHeight="1">
      <c r="A285" s="81"/>
      <c r="B285" s="87"/>
      <c r="C285" s="40"/>
      <c r="D285" s="37">
        <v>2024</v>
      </c>
      <c r="E285" s="12">
        <f t="shared" si="27"/>
        <v>0</v>
      </c>
      <c r="F285" s="12">
        <v>0</v>
      </c>
      <c r="G285" s="12">
        <v>0</v>
      </c>
      <c r="H285" s="12">
        <v>0</v>
      </c>
      <c r="I285" s="12">
        <v>0</v>
      </c>
      <c r="J285" s="19"/>
      <c r="K285" s="93"/>
    </row>
    <row r="286" spans="1:11" ht="16.149999999999999" customHeight="1">
      <c r="A286" s="81"/>
      <c r="B286" s="87"/>
      <c r="C286" s="40"/>
      <c r="D286" s="37">
        <v>2025</v>
      </c>
      <c r="E286" s="12">
        <f t="shared" si="27"/>
        <v>0</v>
      </c>
      <c r="F286" s="12">
        <v>0</v>
      </c>
      <c r="G286" s="12">
        <v>0</v>
      </c>
      <c r="H286" s="12">
        <v>0</v>
      </c>
      <c r="I286" s="12">
        <v>0</v>
      </c>
      <c r="J286" s="19"/>
      <c r="K286" s="93"/>
    </row>
    <row r="287" spans="1:11" ht="20.45" customHeight="1">
      <c r="A287" s="81"/>
      <c r="B287" s="82" t="s">
        <v>66</v>
      </c>
      <c r="C287" s="40"/>
      <c r="D287" s="55" t="s">
        <v>18</v>
      </c>
      <c r="E287" s="56">
        <f>E288+E289+E290+E291+E292+E293+E294+E295+E296+E297+E298</f>
        <v>6684.9</v>
      </c>
      <c r="F287" s="56">
        <f>F288+F289+F290+F291+F292+F293+F294+F295+F296+F297+F298</f>
        <v>0</v>
      </c>
      <c r="G287" s="56">
        <f>G288+G289+G290+G291+G292+G293+G294+G295+G296+G297+G298</f>
        <v>0</v>
      </c>
      <c r="H287" s="56">
        <f>H288+H289+H290+H291+H292+H293+H294+H295+H296+H297+H298</f>
        <v>6684.9</v>
      </c>
      <c r="I287" s="56">
        <f>I288+I289+I290+I291+I292+I293+I294+I295+I296+I297+I298</f>
        <v>0</v>
      </c>
      <c r="J287" s="32"/>
      <c r="K287" s="93"/>
    </row>
    <row r="288" spans="1:11" ht="15.6" customHeight="1">
      <c r="A288" s="81"/>
      <c r="B288" s="82"/>
      <c r="C288" s="40"/>
      <c r="D288" s="37">
        <v>2015</v>
      </c>
      <c r="E288" s="12">
        <f t="shared" ref="E288:E298" si="28">F288+G288+H288+I288</f>
        <v>280</v>
      </c>
      <c r="F288" s="12">
        <f t="shared" ref="F288:G296" si="29">F240+F252</f>
        <v>0</v>
      </c>
      <c r="G288" s="12">
        <f t="shared" si="29"/>
        <v>0</v>
      </c>
      <c r="H288" s="12">
        <f t="shared" ref="H288:H296" si="30">H240+H252+H264+H276</f>
        <v>280</v>
      </c>
      <c r="I288" s="12">
        <v>0</v>
      </c>
      <c r="J288" s="32"/>
      <c r="K288" s="93"/>
    </row>
    <row r="289" spans="1:11" ht="15.6" customHeight="1">
      <c r="A289" s="81"/>
      <c r="B289" s="82"/>
      <c r="C289" s="40"/>
      <c r="D289" s="37">
        <v>2016</v>
      </c>
      <c r="E289" s="12">
        <f t="shared" si="28"/>
        <v>330</v>
      </c>
      <c r="F289" s="12">
        <f t="shared" si="29"/>
        <v>0</v>
      </c>
      <c r="G289" s="12">
        <f t="shared" si="29"/>
        <v>0</v>
      </c>
      <c r="H289" s="12">
        <f t="shared" si="30"/>
        <v>330</v>
      </c>
      <c r="I289" s="12">
        <v>0</v>
      </c>
      <c r="J289" s="32"/>
      <c r="K289" s="93"/>
    </row>
    <row r="290" spans="1:11" ht="15.6" customHeight="1">
      <c r="A290" s="81"/>
      <c r="B290" s="82"/>
      <c r="C290" s="40"/>
      <c r="D290" s="37">
        <v>2017</v>
      </c>
      <c r="E290" s="12">
        <f t="shared" si="28"/>
        <v>0</v>
      </c>
      <c r="F290" s="12">
        <f t="shared" si="29"/>
        <v>0</v>
      </c>
      <c r="G290" s="12">
        <f t="shared" si="29"/>
        <v>0</v>
      </c>
      <c r="H290" s="12">
        <f t="shared" si="30"/>
        <v>0</v>
      </c>
      <c r="I290" s="12">
        <v>0</v>
      </c>
      <c r="J290" s="32"/>
      <c r="K290" s="93"/>
    </row>
    <row r="291" spans="1:11" ht="15.6" customHeight="1">
      <c r="A291" s="81"/>
      <c r="B291" s="82"/>
      <c r="C291" s="40"/>
      <c r="D291" s="37">
        <v>2018</v>
      </c>
      <c r="E291" s="12">
        <f t="shared" si="28"/>
        <v>0</v>
      </c>
      <c r="F291" s="12">
        <f t="shared" si="29"/>
        <v>0</v>
      </c>
      <c r="G291" s="12">
        <f t="shared" si="29"/>
        <v>0</v>
      </c>
      <c r="H291" s="12">
        <f t="shared" si="30"/>
        <v>0</v>
      </c>
      <c r="I291" s="12">
        <v>0</v>
      </c>
      <c r="J291" s="32"/>
      <c r="K291" s="93"/>
    </row>
    <row r="292" spans="1:11" ht="15.6" customHeight="1">
      <c r="A292" s="81"/>
      <c r="B292" s="82"/>
      <c r="C292" s="40"/>
      <c r="D292" s="37">
        <v>2019</v>
      </c>
      <c r="E292" s="12">
        <f t="shared" si="28"/>
        <v>0</v>
      </c>
      <c r="F292" s="12">
        <f t="shared" si="29"/>
        <v>0</v>
      </c>
      <c r="G292" s="12">
        <f t="shared" si="29"/>
        <v>0</v>
      </c>
      <c r="H292" s="12">
        <f t="shared" si="30"/>
        <v>0</v>
      </c>
      <c r="I292" s="12">
        <v>0</v>
      </c>
      <c r="J292" s="32"/>
      <c r="K292" s="93"/>
    </row>
    <row r="293" spans="1:11" ht="15.6" customHeight="1">
      <c r="A293" s="81"/>
      <c r="B293" s="82"/>
      <c r="C293" s="40"/>
      <c r="D293" s="37">
        <v>2020</v>
      </c>
      <c r="E293" s="12">
        <f t="shared" si="28"/>
        <v>235.4</v>
      </c>
      <c r="F293" s="12">
        <f t="shared" si="29"/>
        <v>0</v>
      </c>
      <c r="G293" s="12">
        <f t="shared" si="29"/>
        <v>0</v>
      </c>
      <c r="H293" s="12">
        <f t="shared" si="30"/>
        <v>235.4</v>
      </c>
      <c r="I293" s="12">
        <v>0</v>
      </c>
      <c r="J293" s="32"/>
      <c r="K293" s="93"/>
    </row>
    <row r="294" spans="1:11" ht="15.6" customHeight="1">
      <c r="A294" s="81"/>
      <c r="B294" s="82"/>
      <c r="C294" s="40"/>
      <c r="D294" s="37">
        <v>2021</v>
      </c>
      <c r="E294" s="12">
        <f t="shared" si="28"/>
        <v>872.59999999999991</v>
      </c>
      <c r="F294" s="12">
        <f t="shared" si="29"/>
        <v>0</v>
      </c>
      <c r="G294" s="12">
        <f t="shared" si="29"/>
        <v>0</v>
      </c>
      <c r="H294" s="12">
        <f t="shared" si="30"/>
        <v>872.59999999999991</v>
      </c>
      <c r="I294" s="12">
        <v>0</v>
      </c>
      <c r="J294" s="32"/>
      <c r="K294" s="93"/>
    </row>
    <row r="295" spans="1:11" ht="15.6" customHeight="1">
      <c r="A295" s="81"/>
      <c r="B295" s="82"/>
      <c r="C295" s="40"/>
      <c r="D295" s="37">
        <v>2022</v>
      </c>
      <c r="E295" s="12">
        <f t="shared" si="28"/>
        <v>901.80000000000007</v>
      </c>
      <c r="F295" s="12">
        <f t="shared" si="29"/>
        <v>0</v>
      </c>
      <c r="G295" s="12">
        <f t="shared" si="29"/>
        <v>0</v>
      </c>
      <c r="H295" s="12">
        <f t="shared" si="30"/>
        <v>901.80000000000007</v>
      </c>
      <c r="I295" s="12">
        <v>0</v>
      </c>
      <c r="J295" s="32"/>
      <c r="K295" s="93"/>
    </row>
    <row r="296" spans="1:11" ht="15.6" customHeight="1">
      <c r="A296" s="81"/>
      <c r="B296" s="82"/>
      <c r="C296" s="40"/>
      <c r="D296" s="37">
        <v>2023</v>
      </c>
      <c r="E296" s="45">
        <f t="shared" si="28"/>
        <v>2942.1</v>
      </c>
      <c r="F296" s="41">
        <f t="shared" si="29"/>
        <v>0</v>
      </c>
      <c r="G296" s="41">
        <f t="shared" si="29"/>
        <v>0</v>
      </c>
      <c r="H296" s="45">
        <f t="shared" si="30"/>
        <v>2942.1</v>
      </c>
      <c r="I296" s="12">
        <v>0</v>
      </c>
      <c r="J296" s="32"/>
      <c r="K296" s="93"/>
    </row>
    <row r="297" spans="1:11" ht="15.6" customHeight="1">
      <c r="A297" s="81"/>
      <c r="B297" s="82"/>
      <c r="C297" s="40"/>
      <c r="D297" s="37">
        <v>2024</v>
      </c>
      <c r="E297" s="41">
        <f t="shared" si="28"/>
        <v>561</v>
      </c>
      <c r="F297" s="41">
        <f>F249+F260</f>
        <v>0</v>
      </c>
      <c r="G297" s="41">
        <f>G249+G260</f>
        <v>0</v>
      </c>
      <c r="H297" s="41">
        <f>H249+H260+H273+H285</f>
        <v>561</v>
      </c>
      <c r="I297" s="12">
        <v>0</v>
      </c>
      <c r="J297" s="32"/>
      <c r="K297" s="93"/>
    </row>
    <row r="298" spans="1:11" ht="18.600000000000001" customHeight="1">
      <c r="A298" s="81"/>
      <c r="B298" s="82"/>
      <c r="C298" s="40"/>
      <c r="D298" s="37">
        <v>2025</v>
      </c>
      <c r="E298" s="41">
        <f t="shared" si="28"/>
        <v>562</v>
      </c>
      <c r="F298" s="41">
        <f>F250+F262</f>
        <v>0</v>
      </c>
      <c r="G298" s="41">
        <f>G250+G262</f>
        <v>0</v>
      </c>
      <c r="H298" s="41">
        <f>H250+H262+H274+H286</f>
        <v>562</v>
      </c>
      <c r="I298" s="12">
        <v>0</v>
      </c>
      <c r="J298" s="33"/>
      <c r="K298" s="93"/>
    </row>
    <row r="299" spans="1:11" ht="20.45" customHeight="1">
      <c r="A299" s="81" t="s">
        <v>67</v>
      </c>
      <c r="B299" s="87" t="s">
        <v>111</v>
      </c>
      <c r="C299" s="40"/>
      <c r="D299" s="55" t="s">
        <v>18</v>
      </c>
      <c r="E299" s="56">
        <f>E300+E301+E302+E303+E304+E305+E306+E307+E308+E309+E310</f>
        <v>1257.5999999999999</v>
      </c>
      <c r="F299" s="56">
        <f>F300+F301+F302+F303+F304+F305+F306+F307+F308+F309+F310</f>
        <v>0</v>
      </c>
      <c r="G299" s="56">
        <f>G300+G301+G302+G303+G304+G305+G306+G307+G308+G309+G310</f>
        <v>1257.5999999999999</v>
      </c>
      <c r="H299" s="56">
        <f>H300+H301+H302+H303+H304+H305+H306+H307+H308+H309+H310</f>
        <v>0</v>
      </c>
      <c r="I299" s="56">
        <f>I300+I301+I302+I303+I304+I305+I306+I307+I308+I309+I310</f>
        <v>0</v>
      </c>
      <c r="J299" s="83" t="s">
        <v>68</v>
      </c>
      <c r="K299" s="83" t="s">
        <v>69</v>
      </c>
    </row>
    <row r="300" spans="1:11" ht="18.600000000000001" customHeight="1">
      <c r="A300" s="81"/>
      <c r="B300" s="87"/>
      <c r="C300" s="40"/>
      <c r="D300" s="37">
        <v>2015</v>
      </c>
      <c r="E300" s="12">
        <f t="shared" ref="E300:E310" si="31">F300+G300+H300+I300</f>
        <v>257.60000000000002</v>
      </c>
      <c r="F300" s="12">
        <v>0</v>
      </c>
      <c r="G300" s="12">
        <v>257.60000000000002</v>
      </c>
      <c r="H300" s="12">
        <v>0</v>
      </c>
      <c r="I300" s="12">
        <v>0</v>
      </c>
      <c r="J300" s="83"/>
      <c r="K300" s="83"/>
    </row>
    <row r="301" spans="1:11" ht="18.600000000000001" customHeight="1">
      <c r="A301" s="81"/>
      <c r="B301" s="87"/>
      <c r="C301" s="40"/>
      <c r="D301" s="37">
        <v>2016</v>
      </c>
      <c r="E301" s="12">
        <f t="shared" si="31"/>
        <v>0</v>
      </c>
      <c r="F301" s="12">
        <v>0</v>
      </c>
      <c r="G301" s="12">
        <v>0</v>
      </c>
      <c r="H301" s="12">
        <v>0</v>
      </c>
      <c r="I301" s="12">
        <v>0</v>
      </c>
      <c r="J301" s="83"/>
      <c r="K301" s="83"/>
    </row>
    <row r="302" spans="1:11" ht="18.600000000000001" customHeight="1">
      <c r="A302" s="81"/>
      <c r="B302" s="87"/>
      <c r="C302" s="40"/>
      <c r="D302" s="37">
        <v>2017</v>
      </c>
      <c r="E302" s="12">
        <f t="shared" si="31"/>
        <v>500</v>
      </c>
      <c r="F302" s="12">
        <v>0</v>
      </c>
      <c r="G302" s="12">
        <v>500</v>
      </c>
      <c r="H302" s="12">
        <v>0</v>
      </c>
      <c r="I302" s="12">
        <v>0</v>
      </c>
      <c r="J302" s="83"/>
      <c r="K302" s="83"/>
    </row>
    <row r="303" spans="1:11" ht="18.600000000000001" customHeight="1">
      <c r="A303" s="81"/>
      <c r="B303" s="87"/>
      <c r="C303" s="40"/>
      <c r="D303" s="37">
        <v>2018</v>
      </c>
      <c r="E303" s="12">
        <f t="shared" si="31"/>
        <v>500</v>
      </c>
      <c r="F303" s="12">
        <v>0</v>
      </c>
      <c r="G303" s="12">
        <v>500</v>
      </c>
      <c r="H303" s="12">
        <v>0</v>
      </c>
      <c r="I303" s="12">
        <v>0</v>
      </c>
      <c r="J303" s="83"/>
      <c r="K303" s="83"/>
    </row>
    <row r="304" spans="1:11" ht="18.600000000000001" customHeight="1">
      <c r="A304" s="81"/>
      <c r="B304" s="87"/>
      <c r="C304" s="40"/>
      <c r="D304" s="37">
        <v>2019</v>
      </c>
      <c r="E304" s="12">
        <f t="shared" si="31"/>
        <v>0</v>
      </c>
      <c r="F304" s="12">
        <v>0</v>
      </c>
      <c r="G304" s="12">
        <v>0</v>
      </c>
      <c r="H304" s="12">
        <v>0</v>
      </c>
      <c r="I304" s="12">
        <v>0</v>
      </c>
      <c r="J304" s="83"/>
      <c r="K304" s="83"/>
    </row>
    <row r="305" spans="1:11" ht="18.600000000000001" customHeight="1">
      <c r="A305" s="81"/>
      <c r="B305" s="87"/>
      <c r="C305" s="40"/>
      <c r="D305" s="37">
        <v>2020</v>
      </c>
      <c r="E305" s="12">
        <f t="shared" si="31"/>
        <v>0</v>
      </c>
      <c r="F305" s="12">
        <v>0</v>
      </c>
      <c r="G305" s="12">
        <v>0</v>
      </c>
      <c r="H305" s="12">
        <v>0</v>
      </c>
      <c r="I305" s="12">
        <v>0</v>
      </c>
      <c r="J305" s="83"/>
      <c r="K305" s="83"/>
    </row>
    <row r="306" spans="1:11" ht="18.600000000000001" customHeight="1">
      <c r="A306" s="81"/>
      <c r="B306" s="87"/>
      <c r="C306" s="40"/>
      <c r="D306" s="37">
        <v>2021</v>
      </c>
      <c r="E306" s="12">
        <f t="shared" si="31"/>
        <v>0</v>
      </c>
      <c r="F306" s="12">
        <v>0</v>
      </c>
      <c r="G306" s="12">
        <v>0</v>
      </c>
      <c r="H306" s="12">
        <v>0</v>
      </c>
      <c r="I306" s="12">
        <v>0</v>
      </c>
      <c r="J306" s="83"/>
      <c r="K306" s="83"/>
    </row>
    <row r="307" spans="1:11" ht="18.600000000000001" customHeight="1">
      <c r="A307" s="81"/>
      <c r="B307" s="87"/>
      <c r="C307" s="40"/>
      <c r="D307" s="37">
        <v>2022</v>
      </c>
      <c r="E307" s="12">
        <f t="shared" si="31"/>
        <v>0</v>
      </c>
      <c r="F307" s="12">
        <v>0</v>
      </c>
      <c r="G307" s="12">
        <v>0</v>
      </c>
      <c r="H307" s="12">
        <v>0</v>
      </c>
      <c r="I307" s="12">
        <v>0</v>
      </c>
      <c r="J307" s="83"/>
      <c r="K307" s="83"/>
    </row>
    <row r="308" spans="1:11" ht="18.600000000000001" customHeight="1">
      <c r="A308" s="81"/>
      <c r="B308" s="87"/>
      <c r="C308" s="40"/>
      <c r="D308" s="37">
        <v>2023</v>
      </c>
      <c r="E308" s="12">
        <f t="shared" si="31"/>
        <v>0</v>
      </c>
      <c r="F308" s="12">
        <v>0</v>
      </c>
      <c r="G308" s="12">
        <v>0</v>
      </c>
      <c r="H308" s="12">
        <v>0</v>
      </c>
      <c r="I308" s="12">
        <v>0</v>
      </c>
      <c r="J308" s="83"/>
      <c r="K308" s="83"/>
    </row>
    <row r="309" spans="1:11" ht="18.600000000000001" customHeight="1">
      <c r="A309" s="81"/>
      <c r="B309" s="87"/>
      <c r="C309" s="40"/>
      <c r="D309" s="37">
        <v>2024</v>
      </c>
      <c r="E309" s="12">
        <f t="shared" si="31"/>
        <v>0</v>
      </c>
      <c r="F309" s="12">
        <v>0</v>
      </c>
      <c r="G309" s="12">
        <v>0</v>
      </c>
      <c r="H309" s="12">
        <v>0</v>
      </c>
      <c r="I309" s="12">
        <v>0</v>
      </c>
      <c r="J309" s="83"/>
      <c r="K309" s="83"/>
    </row>
    <row r="310" spans="1:11" ht="18.600000000000001" customHeight="1">
      <c r="A310" s="81"/>
      <c r="B310" s="87"/>
      <c r="C310" s="40"/>
      <c r="D310" s="37">
        <v>2025</v>
      </c>
      <c r="E310" s="12">
        <f t="shared" si="31"/>
        <v>0</v>
      </c>
      <c r="F310" s="12">
        <v>0</v>
      </c>
      <c r="G310" s="12">
        <v>0</v>
      </c>
      <c r="H310" s="12">
        <v>0</v>
      </c>
      <c r="I310" s="12">
        <v>0</v>
      </c>
      <c r="J310" s="83"/>
      <c r="K310" s="83"/>
    </row>
    <row r="311" spans="1:11" ht="20.45" customHeight="1">
      <c r="A311" s="81"/>
      <c r="B311" s="82" t="s">
        <v>70</v>
      </c>
      <c r="C311" s="40"/>
      <c r="D311" s="55" t="s">
        <v>18</v>
      </c>
      <c r="E311" s="64">
        <f>E312+E313+E314+E315+E316+E317+E318+E319+E320+E322</f>
        <v>1257.5999999999999</v>
      </c>
      <c r="F311" s="12">
        <f>F312+F313+F314+F315+F316+F317+F318+F319+F320+F322</f>
        <v>0</v>
      </c>
      <c r="G311" s="12">
        <f>G312+G313+G314+G315+G316+G317+G318+G319+G320+G322</f>
        <v>1257.5999999999999</v>
      </c>
      <c r="H311" s="64">
        <f>H312+H313+H314+H315+H316+H317+H318+H319+H320+H322</f>
        <v>0</v>
      </c>
      <c r="I311" s="20">
        <f>I312+I313+I314+I315+I316+I317+I318+I319+I320+I322</f>
        <v>0</v>
      </c>
      <c r="J311" s="83"/>
      <c r="K311" s="83"/>
    </row>
    <row r="312" spans="1:11" ht="18.600000000000001" customHeight="1">
      <c r="A312" s="81"/>
      <c r="B312" s="82"/>
      <c r="C312" s="40"/>
      <c r="D312" s="37">
        <v>2015</v>
      </c>
      <c r="E312" s="12">
        <f t="shared" ref="E312:E322" si="32">F312+G312+H312+I312</f>
        <v>257.60000000000002</v>
      </c>
      <c r="F312" s="12">
        <f t="shared" ref="F312:I322" si="33">F300</f>
        <v>0</v>
      </c>
      <c r="G312" s="12">
        <f t="shared" si="33"/>
        <v>257.60000000000002</v>
      </c>
      <c r="H312" s="12">
        <f t="shared" si="33"/>
        <v>0</v>
      </c>
      <c r="I312" s="12">
        <f t="shared" si="33"/>
        <v>0</v>
      </c>
      <c r="J312" s="83"/>
      <c r="K312" s="83"/>
    </row>
    <row r="313" spans="1:11" ht="18.600000000000001" customHeight="1">
      <c r="A313" s="81"/>
      <c r="B313" s="82"/>
      <c r="C313" s="40"/>
      <c r="D313" s="37">
        <v>2016</v>
      </c>
      <c r="E313" s="12">
        <f t="shared" si="32"/>
        <v>0</v>
      </c>
      <c r="F313" s="12">
        <f t="shared" si="33"/>
        <v>0</v>
      </c>
      <c r="G313" s="12">
        <f t="shared" si="33"/>
        <v>0</v>
      </c>
      <c r="H313" s="12">
        <f t="shared" si="33"/>
        <v>0</v>
      </c>
      <c r="I313" s="12">
        <f t="shared" si="33"/>
        <v>0</v>
      </c>
      <c r="J313" s="83"/>
      <c r="K313" s="83"/>
    </row>
    <row r="314" spans="1:11" ht="18.600000000000001" customHeight="1">
      <c r="A314" s="81"/>
      <c r="B314" s="82"/>
      <c r="C314" s="40"/>
      <c r="D314" s="37">
        <v>2017</v>
      </c>
      <c r="E314" s="12">
        <f t="shared" si="32"/>
        <v>500</v>
      </c>
      <c r="F314" s="12">
        <f t="shared" si="33"/>
        <v>0</v>
      </c>
      <c r="G314" s="12">
        <f t="shared" si="33"/>
        <v>500</v>
      </c>
      <c r="H314" s="12">
        <f t="shared" si="33"/>
        <v>0</v>
      </c>
      <c r="I314" s="12">
        <f t="shared" si="33"/>
        <v>0</v>
      </c>
      <c r="J314" s="83"/>
      <c r="K314" s="83"/>
    </row>
    <row r="315" spans="1:11" ht="18.600000000000001" customHeight="1">
      <c r="A315" s="81"/>
      <c r="B315" s="82"/>
      <c r="C315" s="40"/>
      <c r="D315" s="37">
        <v>2018</v>
      </c>
      <c r="E315" s="12">
        <f t="shared" si="32"/>
        <v>500</v>
      </c>
      <c r="F315" s="12">
        <f t="shared" si="33"/>
        <v>0</v>
      </c>
      <c r="G315" s="12">
        <f t="shared" si="33"/>
        <v>500</v>
      </c>
      <c r="H315" s="12">
        <f t="shared" si="33"/>
        <v>0</v>
      </c>
      <c r="I315" s="12">
        <f t="shared" si="33"/>
        <v>0</v>
      </c>
      <c r="J315" s="83"/>
      <c r="K315" s="83"/>
    </row>
    <row r="316" spans="1:11" ht="18.600000000000001" customHeight="1">
      <c r="A316" s="81"/>
      <c r="B316" s="82"/>
      <c r="C316" s="40"/>
      <c r="D316" s="37">
        <v>2019</v>
      </c>
      <c r="E316" s="12">
        <f t="shared" si="32"/>
        <v>0</v>
      </c>
      <c r="F316" s="12">
        <f t="shared" si="33"/>
        <v>0</v>
      </c>
      <c r="G316" s="12">
        <f t="shared" si="33"/>
        <v>0</v>
      </c>
      <c r="H316" s="12">
        <f t="shared" si="33"/>
        <v>0</v>
      </c>
      <c r="I316" s="12">
        <f t="shared" si="33"/>
        <v>0</v>
      </c>
      <c r="J316" s="83"/>
      <c r="K316" s="83"/>
    </row>
    <row r="317" spans="1:11" ht="18.600000000000001" customHeight="1">
      <c r="A317" s="81"/>
      <c r="B317" s="82"/>
      <c r="C317" s="40"/>
      <c r="D317" s="37">
        <v>2020</v>
      </c>
      <c r="E317" s="12">
        <f t="shared" si="32"/>
        <v>0</v>
      </c>
      <c r="F317" s="12">
        <f t="shared" si="33"/>
        <v>0</v>
      </c>
      <c r="G317" s="12">
        <f t="shared" si="33"/>
        <v>0</v>
      </c>
      <c r="H317" s="12">
        <f t="shared" si="33"/>
        <v>0</v>
      </c>
      <c r="I317" s="12">
        <f t="shared" si="33"/>
        <v>0</v>
      </c>
      <c r="J317" s="83"/>
      <c r="K317" s="83"/>
    </row>
    <row r="318" spans="1:11" ht="18.600000000000001" customHeight="1">
      <c r="A318" s="81"/>
      <c r="B318" s="82"/>
      <c r="C318" s="40"/>
      <c r="D318" s="37">
        <v>2021</v>
      </c>
      <c r="E318" s="12">
        <f t="shared" si="32"/>
        <v>0</v>
      </c>
      <c r="F318" s="12">
        <f t="shared" si="33"/>
        <v>0</v>
      </c>
      <c r="G318" s="12">
        <f t="shared" si="33"/>
        <v>0</v>
      </c>
      <c r="H318" s="12">
        <f t="shared" si="33"/>
        <v>0</v>
      </c>
      <c r="I318" s="12">
        <f t="shared" si="33"/>
        <v>0</v>
      </c>
      <c r="J318" s="83"/>
      <c r="K318" s="83"/>
    </row>
    <row r="319" spans="1:11" ht="18.600000000000001" customHeight="1">
      <c r="A319" s="81"/>
      <c r="B319" s="82"/>
      <c r="C319" s="40"/>
      <c r="D319" s="37">
        <v>2022</v>
      </c>
      <c r="E319" s="12">
        <f t="shared" si="32"/>
        <v>0</v>
      </c>
      <c r="F319" s="12">
        <f t="shared" si="33"/>
        <v>0</v>
      </c>
      <c r="G319" s="12">
        <f t="shared" si="33"/>
        <v>0</v>
      </c>
      <c r="H319" s="12">
        <f t="shared" si="33"/>
        <v>0</v>
      </c>
      <c r="I319" s="12">
        <f t="shared" si="33"/>
        <v>0</v>
      </c>
      <c r="J319" s="83"/>
      <c r="K319" s="83"/>
    </row>
    <row r="320" spans="1:11" ht="18.600000000000001" customHeight="1">
      <c r="A320" s="81"/>
      <c r="B320" s="82"/>
      <c r="C320" s="40"/>
      <c r="D320" s="37">
        <v>2023</v>
      </c>
      <c r="E320" s="12">
        <f t="shared" si="32"/>
        <v>0</v>
      </c>
      <c r="F320" s="12">
        <f t="shared" si="33"/>
        <v>0</v>
      </c>
      <c r="G320" s="12">
        <f t="shared" si="33"/>
        <v>0</v>
      </c>
      <c r="H320" s="12">
        <f t="shared" si="33"/>
        <v>0</v>
      </c>
      <c r="I320" s="12">
        <f t="shared" si="33"/>
        <v>0</v>
      </c>
      <c r="J320" s="83"/>
      <c r="K320" s="83"/>
    </row>
    <row r="321" spans="1:11" ht="18.600000000000001" customHeight="1">
      <c r="A321" s="81"/>
      <c r="B321" s="82"/>
      <c r="C321" s="40"/>
      <c r="D321" s="37">
        <v>2024</v>
      </c>
      <c r="E321" s="12">
        <f t="shared" si="32"/>
        <v>0</v>
      </c>
      <c r="F321" s="12">
        <f t="shared" si="33"/>
        <v>0</v>
      </c>
      <c r="G321" s="12">
        <f t="shared" si="33"/>
        <v>0</v>
      </c>
      <c r="H321" s="12">
        <f t="shared" si="33"/>
        <v>0</v>
      </c>
      <c r="I321" s="12">
        <f t="shared" si="33"/>
        <v>0</v>
      </c>
      <c r="J321" s="83"/>
      <c r="K321" s="83"/>
    </row>
    <row r="322" spans="1:11" ht="18.600000000000001" customHeight="1">
      <c r="A322" s="81"/>
      <c r="B322" s="82"/>
      <c r="C322" s="40"/>
      <c r="D322" s="37">
        <v>2025</v>
      </c>
      <c r="E322" s="12">
        <f t="shared" si="32"/>
        <v>0</v>
      </c>
      <c r="F322" s="12">
        <f t="shared" si="33"/>
        <v>0</v>
      </c>
      <c r="G322" s="12">
        <f t="shared" si="33"/>
        <v>0</v>
      </c>
      <c r="H322" s="12">
        <f t="shared" si="33"/>
        <v>0</v>
      </c>
      <c r="I322" s="12">
        <f t="shared" si="33"/>
        <v>0</v>
      </c>
      <c r="J322" s="83"/>
      <c r="K322" s="83"/>
    </row>
    <row r="323" spans="1:11" ht="20.45" customHeight="1">
      <c r="A323" s="81" t="s">
        <v>71</v>
      </c>
      <c r="B323" s="88" t="s">
        <v>112</v>
      </c>
      <c r="C323" s="89"/>
      <c r="D323" s="65" t="s">
        <v>18</v>
      </c>
      <c r="E323" s="56">
        <f>E324+E325+E326+E327+E328+E329+E330+E331+E332+E333+E334</f>
        <v>264</v>
      </c>
      <c r="F323" s="56">
        <f>F324+F325+F326+F327+F328+F329+F330+F331+F332+F333+F334</f>
        <v>0</v>
      </c>
      <c r="G323" s="56">
        <f>G324+G325+G326+G327+G328+G329+G330+G331+G332+G333+G334</f>
        <v>0</v>
      </c>
      <c r="H323" s="56">
        <f>H324+H325+H326+H327+H328+H329+H330+H331+H332+H333+H334</f>
        <v>264</v>
      </c>
      <c r="I323" s="56">
        <f>I324+I325+I326+I327+I328+I329+I330+I331+I332+I333+I334</f>
        <v>0</v>
      </c>
      <c r="J323" s="90" t="s">
        <v>72</v>
      </c>
      <c r="K323" s="83" t="s">
        <v>73</v>
      </c>
    </row>
    <row r="324" spans="1:11" ht="15.75">
      <c r="A324" s="81"/>
      <c r="B324" s="88"/>
      <c r="C324" s="88"/>
      <c r="D324" s="35">
        <v>2015</v>
      </c>
      <c r="E324" s="36">
        <f t="shared" ref="E324:E334" si="34">F324+G324+H324+I324</f>
        <v>0</v>
      </c>
      <c r="F324" s="36">
        <v>0</v>
      </c>
      <c r="G324" s="36">
        <v>0</v>
      </c>
      <c r="H324" s="36">
        <v>0</v>
      </c>
      <c r="I324" s="36">
        <v>0</v>
      </c>
      <c r="J324" s="90"/>
      <c r="K324" s="90"/>
    </row>
    <row r="325" spans="1:11" ht="15.75">
      <c r="A325" s="81"/>
      <c r="B325" s="88"/>
      <c r="C325" s="88"/>
      <c r="D325" s="35">
        <v>2016</v>
      </c>
      <c r="E325" s="36">
        <f t="shared" si="34"/>
        <v>0</v>
      </c>
      <c r="F325" s="36">
        <v>0</v>
      </c>
      <c r="G325" s="36">
        <v>0</v>
      </c>
      <c r="H325" s="36">
        <v>0</v>
      </c>
      <c r="I325" s="36">
        <v>0</v>
      </c>
      <c r="J325" s="90"/>
      <c r="K325" s="90"/>
    </row>
    <row r="326" spans="1:11" ht="15.75">
      <c r="A326" s="81"/>
      <c r="B326" s="88"/>
      <c r="C326" s="88"/>
      <c r="D326" s="35">
        <v>2017</v>
      </c>
      <c r="E326" s="36">
        <f t="shared" si="34"/>
        <v>0</v>
      </c>
      <c r="F326" s="36">
        <v>0</v>
      </c>
      <c r="G326" s="36">
        <v>0</v>
      </c>
      <c r="H326" s="36">
        <v>0</v>
      </c>
      <c r="I326" s="36">
        <v>0</v>
      </c>
      <c r="J326" s="90"/>
      <c r="K326" s="90"/>
    </row>
    <row r="327" spans="1:11" ht="15.75">
      <c r="A327" s="81"/>
      <c r="B327" s="88"/>
      <c r="C327" s="88"/>
      <c r="D327" s="35">
        <v>2018</v>
      </c>
      <c r="E327" s="36">
        <f t="shared" si="34"/>
        <v>0</v>
      </c>
      <c r="F327" s="36">
        <v>0</v>
      </c>
      <c r="G327" s="36">
        <v>0</v>
      </c>
      <c r="H327" s="36">
        <v>0</v>
      </c>
      <c r="I327" s="36">
        <v>0</v>
      </c>
      <c r="J327" s="90"/>
      <c r="K327" s="90"/>
    </row>
    <row r="328" spans="1:11" ht="15.75">
      <c r="A328" s="81"/>
      <c r="B328" s="88"/>
      <c r="C328" s="88"/>
      <c r="D328" s="35">
        <v>2019</v>
      </c>
      <c r="E328" s="36">
        <f t="shared" si="34"/>
        <v>88</v>
      </c>
      <c r="F328" s="36">
        <v>0</v>
      </c>
      <c r="G328" s="36">
        <v>0</v>
      </c>
      <c r="H328" s="36">
        <v>88</v>
      </c>
      <c r="I328" s="36">
        <v>0</v>
      </c>
      <c r="J328" s="90"/>
      <c r="K328" s="90"/>
    </row>
    <row r="329" spans="1:11" ht="15.75">
      <c r="A329" s="81"/>
      <c r="B329" s="88"/>
      <c r="C329" s="88"/>
      <c r="D329" s="35">
        <v>2020</v>
      </c>
      <c r="E329" s="36">
        <f t="shared" si="34"/>
        <v>88</v>
      </c>
      <c r="F329" s="36">
        <v>0</v>
      </c>
      <c r="G329" s="36">
        <v>0</v>
      </c>
      <c r="H329" s="36">
        <v>88</v>
      </c>
      <c r="I329" s="36">
        <v>0</v>
      </c>
      <c r="J329" s="90"/>
      <c r="K329" s="90"/>
    </row>
    <row r="330" spans="1:11" ht="15.75">
      <c r="A330" s="81"/>
      <c r="B330" s="88"/>
      <c r="C330" s="88"/>
      <c r="D330" s="35">
        <v>2021</v>
      </c>
      <c r="E330" s="36">
        <f t="shared" si="34"/>
        <v>88</v>
      </c>
      <c r="F330" s="36">
        <v>0</v>
      </c>
      <c r="G330" s="36">
        <v>0</v>
      </c>
      <c r="H330" s="36">
        <v>88</v>
      </c>
      <c r="I330" s="36">
        <v>0</v>
      </c>
      <c r="J330" s="90"/>
      <c r="K330" s="90"/>
    </row>
    <row r="331" spans="1:11" ht="15.75">
      <c r="A331" s="81"/>
      <c r="B331" s="88"/>
      <c r="C331" s="88"/>
      <c r="D331" s="37">
        <v>2022</v>
      </c>
      <c r="E331" s="12">
        <f t="shared" si="34"/>
        <v>0</v>
      </c>
      <c r="F331" s="12">
        <v>0</v>
      </c>
      <c r="G331" s="12">
        <v>0</v>
      </c>
      <c r="H331" s="12">
        <v>0</v>
      </c>
      <c r="I331" s="12">
        <v>0</v>
      </c>
      <c r="J331" s="90"/>
      <c r="K331" s="90"/>
    </row>
    <row r="332" spans="1:11" ht="15.75">
      <c r="A332" s="81"/>
      <c r="B332" s="88"/>
      <c r="C332" s="88"/>
      <c r="D332" s="37">
        <v>2023</v>
      </c>
      <c r="E332" s="12">
        <f t="shared" si="34"/>
        <v>0</v>
      </c>
      <c r="F332" s="12">
        <v>0</v>
      </c>
      <c r="G332" s="12">
        <v>0</v>
      </c>
      <c r="H332" s="12">
        <v>0</v>
      </c>
      <c r="I332" s="12">
        <v>0</v>
      </c>
      <c r="J332" s="90"/>
      <c r="K332" s="90"/>
    </row>
    <row r="333" spans="1:11" ht="15.75">
      <c r="A333" s="81"/>
      <c r="B333" s="88"/>
      <c r="C333" s="88"/>
      <c r="D333" s="37">
        <v>2024</v>
      </c>
      <c r="E333" s="12">
        <f t="shared" si="34"/>
        <v>0</v>
      </c>
      <c r="F333" s="12">
        <v>0</v>
      </c>
      <c r="G333" s="12">
        <v>0</v>
      </c>
      <c r="H333" s="12">
        <v>0</v>
      </c>
      <c r="I333" s="12">
        <v>0</v>
      </c>
      <c r="J333" s="90"/>
      <c r="K333" s="90"/>
    </row>
    <row r="334" spans="1:11" ht="15.75">
      <c r="A334" s="81"/>
      <c r="B334" s="88"/>
      <c r="C334" s="88"/>
      <c r="D334" s="37">
        <v>2025</v>
      </c>
      <c r="E334" s="12">
        <f t="shared" si="34"/>
        <v>0</v>
      </c>
      <c r="F334" s="12">
        <v>0</v>
      </c>
      <c r="G334" s="12">
        <v>0</v>
      </c>
      <c r="H334" s="12">
        <v>0</v>
      </c>
      <c r="I334" s="12">
        <v>0</v>
      </c>
      <c r="J334" s="90"/>
      <c r="K334" s="90"/>
    </row>
    <row r="335" spans="1:11" ht="20.45" customHeight="1">
      <c r="A335" s="81" t="s">
        <v>74</v>
      </c>
      <c r="B335" s="88" t="s">
        <v>113</v>
      </c>
      <c r="C335" s="89"/>
      <c r="D335" s="55" t="s">
        <v>18</v>
      </c>
      <c r="E335" s="56">
        <f>E336+E337+E338+E339+E340+E341+E342+E343+E344+E345+E346</f>
        <v>393.6</v>
      </c>
      <c r="F335" s="56">
        <f>F336+F337+F338+F339+F340+F341+F342+F343+F344+F345+F346</f>
        <v>0</v>
      </c>
      <c r="G335" s="56">
        <f>G336+G337+G338+G339+G340+G341+G342+G343+G344+G345+G346</f>
        <v>0</v>
      </c>
      <c r="H335" s="56">
        <f>H336+H337+H338+H339+H340+H341+H342+H343+H344+H345+H346</f>
        <v>393.6</v>
      </c>
      <c r="I335" s="56">
        <f>I336+I337+I338+I339+I340+I341+I342+I343+I344+I345+I346</f>
        <v>0</v>
      </c>
      <c r="J335" s="76" t="s">
        <v>75</v>
      </c>
      <c r="K335" s="83"/>
    </row>
    <row r="336" spans="1:11" ht="15.75">
      <c r="A336" s="81"/>
      <c r="B336" s="88"/>
      <c r="C336" s="88"/>
      <c r="D336" s="35">
        <v>2015</v>
      </c>
      <c r="E336" s="36">
        <f t="shared" ref="E336:E346" si="35">F336+G336+H336+I336</f>
        <v>0</v>
      </c>
      <c r="F336" s="36">
        <v>0</v>
      </c>
      <c r="G336" s="36">
        <v>0</v>
      </c>
      <c r="H336" s="36">
        <v>0</v>
      </c>
      <c r="I336" s="36">
        <v>0</v>
      </c>
      <c r="J336" s="76"/>
      <c r="K336" s="83"/>
    </row>
    <row r="337" spans="1:11" ht="15.75">
      <c r="A337" s="81"/>
      <c r="B337" s="88"/>
      <c r="C337" s="88"/>
      <c r="D337" s="35">
        <v>2016</v>
      </c>
      <c r="E337" s="36">
        <f t="shared" si="35"/>
        <v>0</v>
      </c>
      <c r="F337" s="36">
        <v>0</v>
      </c>
      <c r="G337" s="36">
        <v>0</v>
      </c>
      <c r="H337" s="36">
        <v>0</v>
      </c>
      <c r="I337" s="36">
        <v>0</v>
      </c>
      <c r="J337" s="76"/>
      <c r="K337" s="83"/>
    </row>
    <row r="338" spans="1:11" ht="15.75">
      <c r="A338" s="81"/>
      <c r="B338" s="88"/>
      <c r="C338" s="88"/>
      <c r="D338" s="35">
        <v>2017</v>
      </c>
      <c r="E338" s="36">
        <f t="shared" si="35"/>
        <v>0</v>
      </c>
      <c r="F338" s="36">
        <v>0</v>
      </c>
      <c r="G338" s="36">
        <v>0</v>
      </c>
      <c r="H338" s="36">
        <v>0</v>
      </c>
      <c r="I338" s="36">
        <v>0</v>
      </c>
      <c r="J338" s="76"/>
      <c r="K338" s="83"/>
    </row>
    <row r="339" spans="1:11" ht="15.75">
      <c r="A339" s="81"/>
      <c r="B339" s="88"/>
      <c r="C339" s="88"/>
      <c r="D339" s="35">
        <v>2018</v>
      </c>
      <c r="E339" s="36">
        <f t="shared" si="35"/>
        <v>0</v>
      </c>
      <c r="F339" s="36">
        <v>0</v>
      </c>
      <c r="G339" s="36">
        <v>0</v>
      </c>
      <c r="H339" s="36">
        <v>0</v>
      </c>
      <c r="I339" s="36">
        <v>0</v>
      </c>
      <c r="J339" s="76"/>
      <c r="K339" s="83"/>
    </row>
    <row r="340" spans="1:11" ht="15.75">
      <c r="A340" s="81"/>
      <c r="B340" s="88"/>
      <c r="C340" s="88"/>
      <c r="D340" s="35">
        <v>2019</v>
      </c>
      <c r="E340" s="36">
        <f t="shared" si="35"/>
        <v>0</v>
      </c>
      <c r="F340" s="36">
        <v>0</v>
      </c>
      <c r="G340" s="36">
        <v>0</v>
      </c>
      <c r="H340" s="36">
        <v>0</v>
      </c>
      <c r="I340" s="36">
        <v>0</v>
      </c>
      <c r="J340" s="76"/>
      <c r="K340" s="83"/>
    </row>
    <row r="341" spans="1:11" ht="15.75">
      <c r="A341" s="81"/>
      <c r="B341" s="88"/>
      <c r="C341" s="88"/>
      <c r="D341" s="35">
        <v>2020</v>
      </c>
      <c r="E341" s="36">
        <f t="shared" si="35"/>
        <v>0</v>
      </c>
      <c r="F341" s="36">
        <v>0</v>
      </c>
      <c r="G341" s="36">
        <v>0</v>
      </c>
      <c r="H341" s="36">
        <v>0</v>
      </c>
      <c r="I341" s="36">
        <v>0</v>
      </c>
      <c r="J341" s="76"/>
      <c r="K341" s="83"/>
    </row>
    <row r="342" spans="1:11" ht="15.75">
      <c r="A342" s="81"/>
      <c r="B342" s="88"/>
      <c r="C342" s="88"/>
      <c r="D342" s="35">
        <v>2021</v>
      </c>
      <c r="E342" s="36">
        <f t="shared" si="35"/>
        <v>285.3</v>
      </c>
      <c r="F342" s="36">
        <v>0</v>
      </c>
      <c r="G342" s="36">
        <v>0</v>
      </c>
      <c r="H342" s="36">
        <v>285.3</v>
      </c>
      <c r="I342" s="36">
        <v>0</v>
      </c>
      <c r="J342" s="76"/>
      <c r="K342" s="83"/>
    </row>
    <row r="343" spans="1:11" ht="15.75">
      <c r="A343" s="81"/>
      <c r="B343" s="88"/>
      <c r="C343" s="88"/>
      <c r="D343" s="35">
        <v>2022</v>
      </c>
      <c r="E343" s="36">
        <f t="shared" si="35"/>
        <v>108.3</v>
      </c>
      <c r="F343" s="36">
        <v>0</v>
      </c>
      <c r="G343" s="36">
        <v>0</v>
      </c>
      <c r="H343" s="36">
        <v>108.3</v>
      </c>
      <c r="I343" s="36">
        <v>0</v>
      </c>
      <c r="J343" s="76"/>
      <c r="K343" s="83"/>
    </row>
    <row r="344" spans="1:11" ht="15.75">
      <c r="A344" s="81"/>
      <c r="B344" s="88"/>
      <c r="C344" s="88"/>
      <c r="D344" s="37">
        <v>2023</v>
      </c>
      <c r="E344" s="12">
        <f t="shared" si="35"/>
        <v>0</v>
      </c>
      <c r="F344" s="12">
        <v>0</v>
      </c>
      <c r="G344" s="12">
        <v>0</v>
      </c>
      <c r="H344" s="12">
        <v>0</v>
      </c>
      <c r="I344" s="12">
        <v>0</v>
      </c>
      <c r="J344" s="76"/>
      <c r="K344" s="83"/>
    </row>
    <row r="345" spans="1:11" ht="15.75">
      <c r="A345" s="81"/>
      <c r="B345" s="88"/>
      <c r="C345" s="88"/>
      <c r="D345" s="37">
        <v>2024</v>
      </c>
      <c r="E345" s="12">
        <f t="shared" si="35"/>
        <v>0</v>
      </c>
      <c r="F345" s="12">
        <v>0</v>
      </c>
      <c r="G345" s="12">
        <v>0</v>
      </c>
      <c r="H345" s="12">
        <v>0</v>
      </c>
      <c r="I345" s="12">
        <v>0</v>
      </c>
      <c r="J345" s="76"/>
      <c r="K345" s="83"/>
    </row>
    <row r="346" spans="1:11" ht="15.75">
      <c r="A346" s="81"/>
      <c r="B346" s="88"/>
      <c r="C346" s="88"/>
      <c r="D346" s="37">
        <v>2025</v>
      </c>
      <c r="E346" s="12">
        <f t="shared" si="35"/>
        <v>0</v>
      </c>
      <c r="F346" s="12">
        <v>0</v>
      </c>
      <c r="G346" s="12">
        <v>0</v>
      </c>
      <c r="H346" s="12">
        <v>0</v>
      </c>
      <c r="I346" s="12">
        <v>0</v>
      </c>
      <c r="J346" s="76"/>
      <c r="K346" s="83"/>
    </row>
    <row r="347" spans="1:11" ht="20.45" customHeight="1">
      <c r="A347" s="81" t="s">
        <v>76</v>
      </c>
      <c r="B347" s="88" t="s">
        <v>114</v>
      </c>
      <c r="C347" s="89"/>
      <c r="D347" s="65" t="s">
        <v>18</v>
      </c>
      <c r="E347" s="56">
        <f>E348+E349+E350+E351+E352+E353+E354+E355+E356+E357+E358</f>
        <v>861.6</v>
      </c>
      <c r="F347" s="56">
        <f>F348+F349+F350+F351+F352+F353+F354+F355+F356+F357+F358</f>
        <v>0</v>
      </c>
      <c r="G347" s="56">
        <f>G348+G349+G350+G351+G352+G353+G354+G355+G356+G357+G358</f>
        <v>0</v>
      </c>
      <c r="H347" s="56">
        <f>H348+H349+H350+H351+H352+H353+H354+H355+H356+H357+H358</f>
        <v>861.6</v>
      </c>
      <c r="I347" s="56">
        <f>I348+I349+I350+I351+I352+I353+I354+I355+I356+I357+I358</f>
        <v>0</v>
      </c>
      <c r="J347" s="91" t="s">
        <v>75</v>
      </c>
      <c r="K347" s="83"/>
    </row>
    <row r="348" spans="1:11" ht="15.75">
      <c r="A348" s="81"/>
      <c r="B348" s="88"/>
      <c r="C348" s="88"/>
      <c r="D348" s="35">
        <v>2015</v>
      </c>
      <c r="E348" s="36">
        <f t="shared" ref="E348:E358" si="36">F348+G348+H348+I348</f>
        <v>0</v>
      </c>
      <c r="F348" s="36">
        <v>0</v>
      </c>
      <c r="G348" s="36">
        <v>0</v>
      </c>
      <c r="H348" s="36">
        <v>0</v>
      </c>
      <c r="I348" s="36">
        <v>0</v>
      </c>
      <c r="J348" s="91"/>
      <c r="K348" s="83"/>
    </row>
    <row r="349" spans="1:11" ht="15.75">
      <c r="A349" s="81"/>
      <c r="B349" s="88"/>
      <c r="C349" s="88"/>
      <c r="D349" s="35">
        <v>2016</v>
      </c>
      <c r="E349" s="36">
        <f t="shared" si="36"/>
        <v>0</v>
      </c>
      <c r="F349" s="36">
        <v>0</v>
      </c>
      <c r="G349" s="36">
        <v>0</v>
      </c>
      <c r="H349" s="36">
        <v>0</v>
      </c>
      <c r="I349" s="36">
        <v>0</v>
      </c>
      <c r="J349" s="91"/>
      <c r="K349" s="83"/>
    </row>
    <row r="350" spans="1:11" ht="15.75">
      <c r="A350" s="81"/>
      <c r="B350" s="88"/>
      <c r="C350" s="88"/>
      <c r="D350" s="35">
        <v>2017</v>
      </c>
      <c r="E350" s="36">
        <f t="shared" si="36"/>
        <v>0</v>
      </c>
      <c r="F350" s="36">
        <v>0</v>
      </c>
      <c r="G350" s="36">
        <v>0</v>
      </c>
      <c r="H350" s="36">
        <v>0</v>
      </c>
      <c r="I350" s="36">
        <v>0</v>
      </c>
      <c r="J350" s="91"/>
      <c r="K350" s="83"/>
    </row>
    <row r="351" spans="1:11" ht="15.75">
      <c r="A351" s="81"/>
      <c r="B351" s="88"/>
      <c r="C351" s="88"/>
      <c r="D351" s="35">
        <v>2018</v>
      </c>
      <c r="E351" s="36">
        <f t="shared" si="36"/>
        <v>0</v>
      </c>
      <c r="F351" s="36">
        <v>0</v>
      </c>
      <c r="G351" s="36">
        <v>0</v>
      </c>
      <c r="H351" s="36">
        <v>0</v>
      </c>
      <c r="I351" s="36">
        <v>0</v>
      </c>
      <c r="J351" s="91"/>
      <c r="K351" s="83"/>
    </row>
    <row r="352" spans="1:11" ht="15.75">
      <c r="A352" s="81"/>
      <c r="B352" s="88"/>
      <c r="C352" s="88"/>
      <c r="D352" s="35">
        <v>2019</v>
      </c>
      <c r="E352" s="36">
        <f t="shared" si="36"/>
        <v>0</v>
      </c>
      <c r="F352" s="36">
        <v>0</v>
      </c>
      <c r="G352" s="36">
        <v>0</v>
      </c>
      <c r="H352" s="36">
        <v>0</v>
      </c>
      <c r="I352" s="36">
        <v>0</v>
      </c>
      <c r="J352" s="91"/>
      <c r="K352" s="83"/>
    </row>
    <row r="353" spans="1:11" ht="15.75">
      <c r="A353" s="81"/>
      <c r="B353" s="88"/>
      <c r="C353" s="88"/>
      <c r="D353" s="35">
        <v>2020</v>
      </c>
      <c r="E353" s="36">
        <f t="shared" si="36"/>
        <v>0</v>
      </c>
      <c r="F353" s="36">
        <v>0</v>
      </c>
      <c r="G353" s="36">
        <v>0</v>
      </c>
      <c r="H353" s="36">
        <v>0</v>
      </c>
      <c r="I353" s="36">
        <v>0</v>
      </c>
      <c r="J353" s="91"/>
      <c r="K353" s="83"/>
    </row>
    <row r="354" spans="1:11" ht="15.75">
      <c r="A354" s="81"/>
      <c r="B354" s="88"/>
      <c r="C354" s="88"/>
      <c r="D354" s="35">
        <v>2021</v>
      </c>
      <c r="E354" s="36">
        <f t="shared" si="36"/>
        <v>303</v>
      </c>
      <c r="F354" s="36">
        <v>0</v>
      </c>
      <c r="G354" s="36">
        <v>0</v>
      </c>
      <c r="H354" s="36">
        <v>303</v>
      </c>
      <c r="I354" s="36">
        <v>0</v>
      </c>
      <c r="J354" s="91"/>
      <c r="K354" s="83"/>
    </row>
    <row r="355" spans="1:11" ht="15.75">
      <c r="A355" s="81"/>
      <c r="B355" s="88"/>
      <c r="C355" s="88"/>
      <c r="D355" s="35">
        <v>2022</v>
      </c>
      <c r="E355" s="36">
        <f t="shared" si="36"/>
        <v>294.60000000000002</v>
      </c>
      <c r="F355" s="36">
        <v>0</v>
      </c>
      <c r="G355" s="36">
        <v>0</v>
      </c>
      <c r="H355" s="12">
        <v>294.60000000000002</v>
      </c>
      <c r="I355" s="36">
        <v>0</v>
      </c>
      <c r="J355" s="91"/>
      <c r="K355" s="83"/>
    </row>
    <row r="356" spans="1:11" ht="15.75">
      <c r="A356" s="81"/>
      <c r="B356" s="88"/>
      <c r="C356" s="88"/>
      <c r="D356" s="35">
        <v>2023</v>
      </c>
      <c r="E356" s="36">
        <f t="shared" si="36"/>
        <v>88</v>
      </c>
      <c r="F356" s="36">
        <v>0</v>
      </c>
      <c r="G356" s="36">
        <v>0</v>
      </c>
      <c r="H356" s="12">
        <v>88</v>
      </c>
      <c r="I356" s="36">
        <v>0</v>
      </c>
      <c r="J356" s="91"/>
      <c r="K356" s="83"/>
    </row>
    <row r="357" spans="1:11" ht="15.75">
      <c r="A357" s="81"/>
      <c r="B357" s="88"/>
      <c r="C357" s="88"/>
      <c r="D357" s="35">
        <v>2024</v>
      </c>
      <c r="E357" s="36">
        <f t="shared" si="36"/>
        <v>88</v>
      </c>
      <c r="F357" s="36">
        <v>0</v>
      </c>
      <c r="G357" s="36">
        <v>0</v>
      </c>
      <c r="H357" s="12">
        <v>88</v>
      </c>
      <c r="I357" s="36">
        <v>0</v>
      </c>
      <c r="J357" s="91"/>
      <c r="K357" s="83"/>
    </row>
    <row r="358" spans="1:11" ht="15.75">
      <c r="A358" s="81"/>
      <c r="B358" s="88"/>
      <c r="C358" s="88"/>
      <c r="D358" s="35">
        <v>2025</v>
      </c>
      <c r="E358" s="36">
        <f t="shared" si="36"/>
        <v>88</v>
      </c>
      <c r="F358" s="36">
        <v>0</v>
      </c>
      <c r="G358" s="36">
        <v>0</v>
      </c>
      <c r="H358" s="12">
        <v>88</v>
      </c>
      <c r="I358" s="36">
        <v>0</v>
      </c>
      <c r="J358" s="91"/>
      <c r="K358" s="83"/>
    </row>
    <row r="359" spans="1:11" ht="20.45" customHeight="1">
      <c r="A359" s="81"/>
      <c r="B359" s="82" t="s">
        <v>77</v>
      </c>
      <c r="C359" s="40"/>
      <c r="D359" s="55" t="s">
        <v>18</v>
      </c>
      <c r="E359" s="56">
        <f>E360+E361+E362+E363+E364+E365+E366+E367+E368+E369+E370</f>
        <v>1519.2</v>
      </c>
      <c r="F359" s="56">
        <f>F360+F361+F362+F363+F364+F365+F366+F367+F368+F369+F370</f>
        <v>0</v>
      </c>
      <c r="G359" s="56">
        <f>G360+G361+G362+G363+G364+G365+G366+G367+G368+G369+G370</f>
        <v>0</v>
      </c>
      <c r="H359" s="56">
        <f>H360+H361+H362+H363+H364+H365+H366+H367+H368+H369+H370</f>
        <v>1519.2</v>
      </c>
      <c r="I359" s="56">
        <f>I360+I361+I362+I363+I364+I365+I366+I367+I368+I369+I370</f>
        <v>0</v>
      </c>
      <c r="J359" s="83"/>
      <c r="K359" s="83"/>
    </row>
    <row r="360" spans="1:11" ht="15.6" customHeight="1">
      <c r="A360" s="81"/>
      <c r="B360" s="82"/>
      <c r="C360" s="40"/>
      <c r="D360" s="37">
        <v>2015</v>
      </c>
      <c r="E360" s="12">
        <f t="shared" ref="E360:E370" si="37">F360+G360+H360+I360</f>
        <v>0</v>
      </c>
      <c r="F360" s="12">
        <f t="shared" ref="F360:H370" si="38">F324+F336+F348</f>
        <v>0</v>
      </c>
      <c r="G360" s="12">
        <f t="shared" si="38"/>
        <v>0</v>
      </c>
      <c r="H360" s="12">
        <f t="shared" si="38"/>
        <v>0</v>
      </c>
      <c r="I360" s="20">
        <v>0</v>
      </c>
      <c r="J360" s="83"/>
      <c r="K360" s="83"/>
    </row>
    <row r="361" spans="1:11" ht="15.6" customHeight="1">
      <c r="A361" s="81"/>
      <c r="B361" s="82"/>
      <c r="C361" s="40"/>
      <c r="D361" s="37">
        <v>2016</v>
      </c>
      <c r="E361" s="12">
        <f t="shared" si="37"/>
        <v>0</v>
      </c>
      <c r="F361" s="12">
        <f t="shared" si="38"/>
        <v>0</v>
      </c>
      <c r="G361" s="12">
        <f t="shared" si="38"/>
        <v>0</v>
      </c>
      <c r="H361" s="12">
        <f t="shared" si="38"/>
        <v>0</v>
      </c>
      <c r="I361" s="20">
        <v>0</v>
      </c>
      <c r="J361" s="83"/>
      <c r="K361" s="83"/>
    </row>
    <row r="362" spans="1:11" ht="15.6" customHeight="1">
      <c r="A362" s="81"/>
      <c r="B362" s="82"/>
      <c r="C362" s="40"/>
      <c r="D362" s="37">
        <v>2017</v>
      </c>
      <c r="E362" s="12">
        <f t="shared" si="37"/>
        <v>0</v>
      </c>
      <c r="F362" s="12">
        <f t="shared" si="38"/>
        <v>0</v>
      </c>
      <c r="G362" s="12">
        <f t="shared" si="38"/>
        <v>0</v>
      </c>
      <c r="H362" s="12">
        <f t="shared" si="38"/>
        <v>0</v>
      </c>
      <c r="I362" s="20">
        <v>0</v>
      </c>
      <c r="J362" s="83"/>
      <c r="K362" s="83"/>
    </row>
    <row r="363" spans="1:11" ht="15.6" customHeight="1">
      <c r="A363" s="81"/>
      <c r="B363" s="82"/>
      <c r="C363" s="40"/>
      <c r="D363" s="37">
        <v>2018</v>
      </c>
      <c r="E363" s="12">
        <f t="shared" si="37"/>
        <v>0</v>
      </c>
      <c r="F363" s="12">
        <f t="shared" si="38"/>
        <v>0</v>
      </c>
      <c r="G363" s="12">
        <f t="shared" si="38"/>
        <v>0</v>
      </c>
      <c r="H363" s="12">
        <f t="shared" si="38"/>
        <v>0</v>
      </c>
      <c r="I363" s="20">
        <v>0</v>
      </c>
      <c r="J363" s="83"/>
      <c r="K363" s="83"/>
    </row>
    <row r="364" spans="1:11" ht="15.6" customHeight="1">
      <c r="A364" s="81"/>
      <c r="B364" s="82"/>
      <c r="C364" s="40"/>
      <c r="D364" s="37">
        <v>2019</v>
      </c>
      <c r="E364" s="12">
        <f t="shared" si="37"/>
        <v>88</v>
      </c>
      <c r="F364" s="12">
        <f t="shared" si="38"/>
        <v>0</v>
      </c>
      <c r="G364" s="12">
        <f t="shared" si="38"/>
        <v>0</v>
      </c>
      <c r="H364" s="12">
        <f t="shared" si="38"/>
        <v>88</v>
      </c>
      <c r="I364" s="20">
        <v>0</v>
      </c>
      <c r="J364" s="83"/>
      <c r="K364" s="83"/>
    </row>
    <row r="365" spans="1:11" ht="15.6" customHeight="1">
      <c r="A365" s="81"/>
      <c r="B365" s="82"/>
      <c r="C365" s="40"/>
      <c r="D365" s="37">
        <v>2020</v>
      </c>
      <c r="E365" s="12">
        <f t="shared" si="37"/>
        <v>88</v>
      </c>
      <c r="F365" s="12">
        <f t="shared" si="38"/>
        <v>0</v>
      </c>
      <c r="G365" s="12">
        <f t="shared" si="38"/>
        <v>0</v>
      </c>
      <c r="H365" s="12">
        <f t="shared" si="38"/>
        <v>88</v>
      </c>
      <c r="I365" s="20">
        <v>0</v>
      </c>
      <c r="J365" s="83"/>
      <c r="K365" s="83"/>
    </row>
    <row r="366" spans="1:11" ht="15.6" customHeight="1">
      <c r="A366" s="81"/>
      <c r="B366" s="82"/>
      <c r="C366" s="40"/>
      <c r="D366" s="37">
        <v>2021</v>
      </c>
      <c r="E366" s="12">
        <f t="shared" si="37"/>
        <v>676.3</v>
      </c>
      <c r="F366" s="12">
        <f t="shared" si="38"/>
        <v>0</v>
      </c>
      <c r="G366" s="12">
        <f t="shared" si="38"/>
        <v>0</v>
      </c>
      <c r="H366" s="12">
        <f t="shared" si="38"/>
        <v>676.3</v>
      </c>
      <c r="I366" s="20">
        <v>0</v>
      </c>
      <c r="J366" s="83"/>
      <c r="K366" s="83"/>
    </row>
    <row r="367" spans="1:11" ht="15.6" customHeight="1">
      <c r="A367" s="81"/>
      <c r="B367" s="82"/>
      <c r="C367" s="40"/>
      <c r="D367" s="37">
        <v>2022</v>
      </c>
      <c r="E367" s="12">
        <f t="shared" si="37"/>
        <v>402.90000000000003</v>
      </c>
      <c r="F367" s="12">
        <f t="shared" si="38"/>
        <v>0</v>
      </c>
      <c r="G367" s="12">
        <f t="shared" si="38"/>
        <v>0</v>
      </c>
      <c r="H367" s="12">
        <f t="shared" si="38"/>
        <v>402.90000000000003</v>
      </c>
      <c r="I367" s="20">
        <v>0</v>
      </c>
      <c r="J367" s="83"/>
      <c r="K367" s="83"/>
    </row>
    <row r="368" spans="1:11" ht="15.6" customHeight="1">
      <c r="A368" s="81"/>
      <c r="B368" s="82"/>
      <c r="C368" s="40"/>
      <c r="D368" s="37">
        <v>2023</v>
      </c>
      <c r="E368" s="12">
        <f t="shared" si="37"/>
        <v>88</v>
      </c>
      <c r="F368" s="12">
        <f t="shared" si="38"/>
        <v>0</v>
      </c>
      <c r="G368" s="12">
        <f t="shared" si="38"/>
        <v>0</v>
      </c>
      <c r="H368" s="12">
        <f t="shared" si="38"/>
        <v>88</v>
      </c>
      <c r="I368" s="20">
        <v>0</v>
      </c>
      <c r="J368" s="83"/>
      <c r="K368" s="83"/>
    </row>
    <row r="369" spans="1:11" ht="15.6" customHeight="1">
      <c r="A369" s="81"/>
      <c r="B369" s="82"/>
      <c r="C369" s="40"/>
      <c r="D369" s="37">
        <v>2024</v>
      </c>
      <c r="E369" s="12">
        <f t="shared" si="37"/>
        <v>88</v>
      </c>
      <c r="F369" s="12">
        <f t="shared" si="38"/>
        <v>0</v>
      </c>
      <c r="G369" s="12">
        <f t="shared" si="38"/>
        <v>0</v>
      </c>
      <c r="H369" s="12">
        <f t="shared" si="38"/>
        <v>88</v>
      </c>
      <c r="I369" s="20">
        <v>0</v>
      </c>
      <c r="J369" s="83"/>
      <c r="K369" s="83"/>
    </row>
    <row r="370" spans="1:11" ht="15.6" customHeight="1">
      <c r="A370" s="81"/>
      <c r="B370" s="82"/>
      <c r="C370" s="40"/>
      <c r="D370" s="37">
        <v>2025</v>
      </c>
      <c r="E370" s="12">
        <f t="shared" si="37"/>
        <v>88</v>
      </c>
      <c r="F370" s="12">
        <f t="shared" si="38"/>
        <v>0</v>
      </c>
      <c r="G370" s="12">
        <f t="shared" si="38"/>
        <v>0</v>
      </c>
      <c r="H370" s="12">
        <f t="shared" si="38"/>
        <v>88</v>
      </c>
      <c r="I370" s="20">
        <v>0</v>
      </c>
      <c r="J370" s="83"/>
      <c r="K370" s="83"/>
    </row>
    <row r="371" spans="1:11" ht="20.45" customHeight="1">
      <c r="A371" s="81"/>
      <c r="B371" s="84" t="s">
        <v>78</v>
      </c>
      <c r="C371" s="85"/>
      <c r="D371" s="55" t="s">
        <v>18</v>
      </c>
      <c r="E371" s="56">
        <f>E372+E373+E374+E375+E376+E377+E378+E379+E380+E381+E382</f>
        <v>311607.99999999994</v>
      </c>
      <c r="F371" s="56">
        <f>F372+F373+F374+F375+F376+F377+F378+F379+F380+F381+F382</f>
        <v>0</v>
      </c>
      <c r="G371" s="56">
        <f>G372+G373+G374+G375+G376+G377+G378+G379+G380+G381+G382</f>
        <v>4680.3</v>
      </c>
      <c r="H371" s="56">
        <f>H372+H373+H374+H375+H376+H377+H378+H379+H380+H381+H382</f>
        <v>306927.7</v>
      </c>
      <c r="I371" s="56">
        <f>I372+I373+I374+I375+I376+I377+I378+I379+I380+I381+I382</f>
        <v>0</v>
      </c>
      <c r="J371" s="86"/>
      <c r="K371" s="86"/>
    </row>
    <row r="372" spans="1:11" ht="15.6" customHeight="1">
      <c r="A372" s="81"/>
      <c r="B372" s="84"/>
      <c r="C372" s="85"/>
      <c r="D372" s="37">
        <v>2015</v>
      </c>
      <c r="E372" s="12">
        <f t="shared" ref="E372:E382" si="39">F372+G372+H372+I372</f>
        <v>8689.4</v>
      </c>
      <c r="F372" s="12">
        <f t="shared" ref="F372:I382" si="40">F71+F144+F228+F288+F312+F360</f>
        <v>0</v>
      </c>
      <c r="G372" s="12">
        <f t="shared" si="40"/>
        <v>821.9</v>
      </c>
      <c r="H372" s="12">
        <f t="shared" si="40"/>
        <v>7867.5</v>
      </c>
      <c r="I372" s="12">
        <f t="shared" si="40"/>
        <v>0</v>
      </c>
      <c r="J372" s="86"/>
      <c r="K372" s="86"/>
    </row>
    <row r="373" spans="1:11" ht="15.6" customHeight="1">
      <c r="A373" s="81"/>
      <c r="B373" s="84"/>
      <c r="C373" s="85"/>
      <c r="D373" s="37">
        <v>2016</v>
      </c>
      <c r="E373" s="12">
        <f t="shared" si="39"/>
        <v>17251.900000000001</v>
      </c>
      <c r="F373" s="12">
        <f t="shared" si="40"/>
        <v>0</v>
      </c>
      <c r="G373" s="12">
        <f t="shared" si="40"/>
        <v>994.5</v>
      </c>
      <c r="H373" s="12">
        <f t="shared" si="40"/>
        <v>16257.4</v>
      </c>
      <c r="I373" s="12">
        <f t="shared" si="40"/>
        <v>0</v>
      </c>
      <c r="J373" s="86"/>
      <c r="K373" s="86"/>
    </row>
    <row r="374" spans="1:11" ht="15.6" customHeight="1">
      <c r="A374" s="81"/>
      <c r="B374" s="84"/>
      <c r="C374" s="85"/>
      <c r="D374" s="37">
        <v>2017</v>
      </c>
      <c r="E374" s="12">
        <f t="shared" si="39"/>
        <v>15737.9</v>
      </c>
      <c r="F374" s="12">
        <f t="shared" si="40"/>
        <v>0</v>
      </c>
      <c r="G374" s="12">
        <f t="shared" si="40"/>
        <v>2363.9</v>
      </c>
      <c r="H374" s="12">
        <f t="shared" si="40"/>
        <v>13374</v>
      </c>
      <c r="I374" s="12">
        <f t="shared" si="40"/>
        <v>0</v>
      </c>
      <c r="J374" s="86"/>
      <c r="K374" s="86"/>
    </row>
    <row r="375" spans="1:11" ht="15.6" customHeight="1">
      <c r="A375" s="81"/>
      <c r="B375" s="84"/>
      <c r="C375" s="85"/>
      <c r="D375" s="37">
        <v>2018</v>
      </c>
      <c r="E375" s="12">
        <f t="shared" si="39"/>
        <v>14517.3</v>
      </c>
      <c r="F375" s="12">
        <f t="shared" si="40"/>
        <v>0</v>
      </c>
      <c r="G375" s="12">
        <f t="shared" si="40"/>
        <v>500</v>
      </c>
      <c r="H375" s="12">
        <f t="shared" si="40"/>
        <v>14017.3</v>
      </c>
      <c r="I375" s="12">
        <f t="shared" si="40"/>
        <v>0</v>
      </c>
      <c r="J375" s="86"/>
      <c r="K375" s="86"/>
    </row>
    <row r="376" spans="1:11" ht="15.6" customHeight="1">
      <c r="A376" s="81"/>
      <c r="B376" s="84"/>
      <c r="C376" s="85"/>
      <c r="D376" s="37">
        <v>2019</v>
      </c>
      <c r="E376" s="12">
        <f t="shared" si="39"/>
        <v>14537.8</v>
      </c>
      <c r="F376" s="12">
        <f t="shared" si="40"/>
        <v>0</v>
      </c>
      <c r="G376" s="12">
        <f t="shared" si="40"/>
        <v>0</v>
      </c>
      <c r="H376" s="12">
        <f t="shared" si="40"/>
        <v>14537.8</v>
      </c>
      <c r="I376" s="12">
        <f t="shared" si="40"/>
        <v>0</v>
      </c>
      <c r="J376" s="86"/>
      <c r="K376" s="86"/>
    </row>
    <row r="377" spans="1:11" ht="15.6" customHeight="1">
      <c r="A377" s="81"/>
      <c r="B377" s="84"/>
      <c r="C377" s="85"/>
      <c r="D377" s="37">
        <v>2020</v>
      </c>
      <c r="E377" s="12">
        <f t="shared" si="39"/>
        <v>17646.099999999999</v>
      </c>
      <c r="F377" s="12">
        <f t="shared" si="40"/>
        <v>0</v>
      </c>
      <c r="G377" s="12">
        <f t="shared" si="40"/>
        <v>0</v>
      </c>
      <c r="H377" s="12">
        <f t="shared" si="40"/>
        <v>17646.099999999999</v>
      </c>
      <c r="I377" s="12">
        <f t="shared" si="40"/>
        <v>0</v>
      </c>
      <c r="J377" s="86"/>
      <c r="K377" s="86"/>
    </row>
    <row r="378" spans="1:11" ht="15.6" customHeight="1">
      <c r="A378" s="81"/>
      <c r="B378" s="84"/>
      <c r="C378" s="85"/>
      <c r="D378" s="37">
        <v>2021</v>
      </c>
      <c r="E378" s="12">
        <f t="shared" si="39"/>
        <v>28604.799999999996</v>
      </c>
      <c r="F378" s="12">
        <f t="shared" si="40"/>
        <v>0</v>
      </c>
      <c r="G378" s="12">
        <f t="shared" si="40"/>
        <v>0</v>
      </c>
      <c r="H378" s="12">
        <f t="shared" si="40"/>
        <v>28604.799999999996</v>
      </c>
      <c r="I378" s="12">
        <f t="shared" si="40"/>
        <v>0</v>
      </c>
      <c r="J378" s="86"/>
      <c r="K378" s="86"/>
    </row>
    <row r="379" spans="1:11" ht="15.6" customHeight="1">
      <c r="A379" s="81"/>
      <c r="B379" s="84"/>
      <c r="C379" s="85"/>
      <c r="D379" s="37">
        <v>2022</v>
      </c>
      <c r="E379" s="41">
        <f t="shared" si="39"/>
        <v>36683.200000000004</v>
      </c>
      <c r="F379" s="41">
        <f t="shared" si="40"/>
        <v>0</v>
      </c>
      <c r="G379" s="41">
        <f t="shared" si="40"/>
        <v>0</v>
      </c>
      <c r="H379" s="41">
        <f t="shared" si="40"/>
        <v>36683.200000000004</v>
      </c>
      <c r="I379" s="41">
        <f t="shared" si="40"/>
        <v>0</v>
      </c>
      <c r="J379" s="86"/>
      <c r="K379" s="86"/>
    </row>
    <row r="380" spans="1:11" ht="15.6" customHeight="1">
      <c r="A380" s="81"/>
      <c r="B380" s="84"/>
      <c r="C380" s="85"/>
      <c r="D380" s="37">
        <v>2023</v>
      </c>
      <c r="E380" s="57">
        <f t="shared" si="39"/>
        <v>64571.4</v>
      </c>
      <c r="F380" s="41">
        <f t="shared" si="40"/>
        <v>0</v>
      </c>
      <c r="G380" s="41">
        <f t="shared" si="40"/>
        <v>0</v>
      </c>
      <c r="H380" s="57">
        <f t="shared" si="40"/>
        <v>64571.4</v>
      </c>
      <c r="I380" s="41">
        <f t="shared" si="40"/>
        <v>0</v>
      </c>
      <c r="J380" s="86"/>
      <c r="K380" s="86"/>
    </row>
    <row r="381" spans="1:11" ht="15.6" customHeight="1">
      <c r="A381" s="81"/>
      <c r="B381" s="84"/>
      <c r="C381" s="85"/>
      <c r="D381" s="37">
        <v>2024</v>
      </c>
      <c r="E381" s="41">
        <f t="shared" si="39"/>
        <v>46683.6</v>
      </c>
      <c r="F381" s="41">
        <f t="shared" si="40"/>
        <v>0</v>
      </c>
      <c r="G381" s="41">
        <f t="shared" si="40"/>
        <v>0</v>
      </c>
      <c r="H381" s="41">
        <f>H80+H153+H237+H297+H321+H369</f>
        <v>46683.6</v>
      </c>
      <c r="I381" s="41">
        <f t="shared" si="40"/>
        <v>0</v>
      </c>
      <c r="J381" s="86"/>
      <c r="K381" s="86"/>
    </row>
    <row r="382" spans="1:11" ht="15.6" customHeight="1">
      <c r="A382" s="81"/>
      <c r="B382" s="84"/>
      <c r="C382" s="85"/>
      <c r="D382" s="37">
        <v>2025</v>
      </c>
      <c r="E382" s="41">
        <f t="shared" si="39"/>
        <v>46684.6</v>
      </c>
      <c r="F382" s="41">
        <f t="shared" si="40"/>
        <v>0</v>
      </c>
      <c r="G382" s="41">
        <f t="shared" si="40"/>
        <v>0</v>
      </c>
      <c r="H382" s="41">
        <f t="shared" si="40"/>
        <v>46684.6</v>
      </c>
      <c r="I382" s="41">
        <f t="shared" si="40"/>
        <v>0</v>
      </c>
      <c r="J382" s="86"/>
      <c r="K382" s="86"/>
    </row>
    <row r="383" spans="1:11" ht="47.25" customHeight="1">
      <c r="A383" s="21"/>
      <c r="B383" s="66"/>
      <c r="C383" s="22"/>
      <c r="D383" s="67"/>
      <c r="E383" s="68"/>
      <c r="F383" s="68"/>
      <c r="G383" s="68"/>
      <c r="H383" s="68"/>
      <c r="I383" s="68"/>
      <c r="J383" s="23"/>
      <c r="K383" s="23"/>
    </row>
    <row r="384" spans="1:11" ht="21" customHeight="1">
      <c r="A384" s="24"/>
      <c r="B384" s="80" t="s">
        <v>79</v>
      </c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1:10" ht="18.75">
      <c r="A385" s="25"/>
      <c r="B385" s="26" t="s">
        <v>80</v>
      </c>
      <c r="C385" s="26"/>
      <c r="D385" s="26"/>
      <c r="E385" s="26"/>
      <c r="F385" s="26"/>
      <c r="G385" s="26"/>
      <c r="H385" s="26"/>
      <c r="I385" s="26"/>
      <c r="J385" s="26"/>
    </row>
    <row r="386" spans="1:10" ht="18.75">
      <c r="A386" s="25"/>
      <c r="B386" s="26" t="s">
        <v>81</v>
      </c>
      <c r="C386" s="26" t="s">
        <v>82</v>
      </c>
      <c r="D386" s="26"/>
      <c r="E386" s="26"/>
      <c r="F386" s="26"/>
      <c r="G386" s="26"/>
      <c r="H386" s="26"/>
      <c r="I386" s="26" t="s">
        <v>83</v>
      </c>
      <c r="J386" s="26"/>
    </row>
    <row r="387" spans="1:10" ht="18.75">
      <c r="A387" s="25"/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1:10" ht="15.75">
      <c r="A388" s="25"/>
    </row>
    <row r="389" spans="1:10" ht="15.75">
      <c r="A389" s="25"/>
    </row>
    <row r="390" spans="1:10" ht="15.75">
      <c r="A390" s="25"/>
    </row>
    <row r="391" spans="1:10" ht="15.75">
      <c r="A391" s="25"/>
    </row>
    <row r="392" spans="1:10" ht="15.75">
      <c r="A392" s="25"/>
    </row>
    <row r="393" spans="1:10" ht="15.75">
      <c r="A393" s="25"/>
    </row>
    <row r="394" spans="1:10" ht="15.75">
      <c r="A394" s="25"/>
    </row>
    <row r="395" spans="1:10" ht="15.75">
      <c r="A395" s="25"/>
    </row>
    <row r="396" spans="1:10" ht="15.75">
      <c r="A396" s="25"/>
    </row>
    <row r="397" spans="1:10" ht="15.75">
      <c r="A397" s="25"/>
    </row>
    <row r="398" spans="1:10" ht="15.75">
      <c r="A398" s="25"/>
    </row>
    <row r="399" spans="1:10" ht="15.75">
      <c r="A399" s="25"/>
    </row>
    <row r="400" spans="1:10" ht="15.75">
      <c r="A400" s="25"/>
    </row>
    <row r="401" spans="1:1" ht="15.75">
      <c r="A401" s="25"/>
    </row>
    <row r="402" spans="1:1" ht="15.75">
      <c r="A402" s="25"/>
    </row>
    <row r="403" spans="1:1" ht="15.75">
      <c r="A403" s="25"/>
    </row>
    <row r="404" spans="1:1" ht="15.75">
      <c r="A404" s="25"/>
    </row>
    <row r="405" spans="1:1" ht="15.75">
      <c r="A405" s="25"/>
    </row>
    <row r="406" spans="1:1" ht="15.75">
      <c r="A406" s="25"/>
    </row>
    <row r="407" spans="1:1" ht="15.75">
      <c r="A407" s="25"/>
    </row>
    <row r="408" spans="1:1" ht="15.75">
      <c r="A408" s="25"/>
    </row>
    <row r="409" spans="1:1" ht="15.75">
      <c r="A409" s="25"/>
    </row>
    <row r="410" spans="1:1" ht="15.75">
      <c r="A410" s="25"/>
    </row>
    <row r="411" spans="1:1" ht="15.75">
      <c r="A411" s="25"/>
    </row>
    <row r="412" spans="1:1" ht="15.75">
      <c r="A412" s="25"/>
    </row>
    <row r="413" spans="1:1" ht="15.75">
      <c r="A413" s="25"/>
    </row>
    <row r="414" spans="1:1" ht="15.75">
      <c r="A414" s="25"/>
    </row>
    <row r="415" spans="1:1" ht="15.75">
      <c r="A415" s="25"/>
    </row>
    <row r="416" spans="1:1" ht="15.75">
      <c r="A416" s="25"/>
    </row>
    <row r="417" spans="1:1" ht="15.75">
      <c r="A417" s="25"/>
    </row>
    <row r="418" spans="1:1" ht="15.75">
      <c r="A418" s="25"/>
    </row>
    <row r="419" spans="1:1" ht="15.75">
      <c r="A419" s="25"/>
    </row>
    <row r="420" spans="1:1" ht="15.75">
      <c r="A420" s="25"/>
    </row>
    <row r="421" spans="1:1" ht="15.75">
      <c r="A421" s="25"/>
    </row>
    <row r="422" spans="1:1" ht="15.75">
      <c r="A422" s="25"/>
    </row>
    <row r="423" spans="1:1" ht="15.75">
      <c r="A423" s="25"/>
    </row>
    <row r="424" spans="1:1" ht="15.75">
      <c r="A424" s="25"/>
    </row>
    <row r="425" spans="1:1" ht="15.75">
      <c r="A425" s="25"/>
    </row>
    <row r="426" spans="1:1" ht="15.75">
      <c r="A426" s="25"/>
    </row>
    <row r="427" spans="1:1" ht="15.75">
      <c r="A427" s="25"/>
    </row>
    <row r="428" spans="1:1" ht="15.75">
      <c r="A428" s="25"/>
    </row>
    <row r="429" spans="1:1" ht="15.75">
      <c r="A429" s="25"/>
    </row>
    <row r="430" spans="1:1" ht="15.75">
      <c r="A430" s="25"/>
    </row>
    <row r="431" spans="1:1" ht="15.75">
      <c r="A431" s="25"/>
    </row>
    <row r="432" spans="1:1" ht="15.75">
      <c r="A432" s="25"/>
    </row>
    <row r="433" spans="1:1" ht="15.75">
      <c r="A433" s="25"/>
    </row>
    <row r="434" spans="1:1" ht="15.75">
      <c r="A434" s="25"/>
    </row>
    <row r="435" spans="1:1" ht="15.75">
      <c r="A435" s="25"/>
    </row>
    <row r="436" spans="1:1" ht="15.75">
      <c r="A436" s="25"/>
    </row>
    <row r="437" spans="1:1" ht="15.75">
      <c r="A437" s="25"/>
    </row>
    <row r="438" spans="1:1" ht="15.75">
      <c r="A438" s="25"/>
    </row>
    <row r="439" spans="1:1" ht="15.75">
      <c r="A439" s="25"/>
    </row>
    <row r="440" spans="1:1" ht="15.75">
      <c r="A440" s="25"/>
    </row>
    <row r="441" spans="1:1" ht="15.75">
      <c r="A441" s="25"/>
    </row>
    <row r="442" spans="1:1" ht="15.75">
      <c r="A442" s="25"/>
    </row>
    <row r="443" spans="1:1" ht="15.75">
      <c r="A443" s="25"/>
    </row>
    <row r="444" spans="1:1" ht="15.75">
      <c r="A444" s="25"/>
    </row>
    <row r="445" spans="1:1" ht="15.75">
      <c r="A445" s="25"/>
    </row>
    <row r="446" spans="1:1" ht="15.75">
      <c r="A446" s="25"/>
    </row>
    <row r="447" spans="1:1" ht="15.75">
      <c r="A447" s="25"/>
    </row>
    <row r="448" spans="1:1" ht="15.75">
      <c r="A448" s="25"/>
    </row>
    <row r="449" spans="1:1" ht="15.75">
      <c r="A449" s="25"/>
    </row>
    <row r="450" spans="1:1" ht="15.75">
      <c r="A450" s="25"/>
    </row>
    <row r="451" spans="1:1" ht="15.75">
      <c r="A451" s="25"/>
    </row>
    <row r="452" spans="1:1" ht="15.75">
      <c r="A452" s="25"/>
    </row>
    <row r="453" spans="1:1" ht="15.75">
      <c r="A453" s="25"/>
    </row>
    <row r="454" spans="1:1" ht="15.75">
      <c r="A454" s="25"/>
    </row>
    <row r="455" spans="1:1" ht="15.75">
      <c r="A455" s="25"/>
    </row>
    <row r="456" spans="1:1" ht="15.75">
      <c r="A456" s="25"/>
    </row>
    <row r="457" spans="1:1" ht="15.75">
      <c r="A457" s="25"/>
    </row>
    <row r="458" spans="1:1" ht="15.75">
      <c r="A458" s="25"/>
    </row>
    <row r="459" spans="1:1" ht="15.75">
      <c r="A459" s="25"/>
    </row>
    <row r="460" spans="1:1" ht="15.75">
      <c r="A460" s="25"/>
    </row>
    <row r="461" spans="1:1" ht="15.75">
      <c r="A461" s="25"/>
    </row>
    <row r="462" spans="1:1" ht="15.75">
      <c r="A462" s="25"/>
    </row>
    <row r="463" spans="1:1" ht="15.75">
      <c r="A463" s="25"/>
    </row>
    <row r="464" spans="1:1" ht="15.75">
      <c r="A464" s="25"/>
    </row>
    <row r="465" spans="1:1" ht="15.75">
      <c r="A465" s="25"/>
    </row>
    <row r="466" spans="1:1" ht="15.75">
      <c r="A466" s="25"/>
    </row>
    <row r="467" spans="1:1" ht="15.75">
      <c r="A467" s="25"/>
    </row>
    <row r="468" spans="1:1" ht="15.75">
      <c r="A468" s="25"/>
    </row>
    <row r="469" spans="1:1" ht="15.75">
      <c r="A469" s="25"/>
    </row>
    <row r="470" spans="1:1" ht="15.75">
      <c r="A470" s="25"/>
    </row>
    <row r="471" spans="1:1" ht="15.75">
      <c r="A471" s="25"/>
    </row>
    <row r="472" spans="1:1" ht="15.75">
      <c r="A472" s="25"/>
    </row>
    <row r="473" spans="1:1" ht="15.75">
      <c r="A473" s="25"/>
    </row>
    <row r="474" spans="1:1" ht="15.75">
      <c r="A474" s="25"/>
    </row>
    <row r="475" spans="1:1" ht="15.75">
      <c r="A475" s="25"/>
    </row>
    <row r="476" spans="1:1" ht="15.75">
      <c r="A476" s="25"/>
    </row>
    <row r="477" spans="1:1" ht="15.75">
      <c r="A477" s="25"/>
    </row>
    <row r="478" spans="1:1" ht="15.75">
      <c r="A478" s="25"/>
    </row>
    <row r="479" spans="1:1" ht="15.75">
      <c r="A479" s="25"/>
    </row>
    <row r="480" spans="1:1" ht="15.75">
      <c r="A480" s="25"/>
    </row>
    <row r="481" spans="1:1" ht="15.75">
      <c r="A481" s="25"/>
    </row>
    <row r="482" spans="1:1" ht="15.75">
      <c r="A482" s="25"/>
    </row>
    <row r="483" spans="1:1" ht="15.75">
      <c r="A483" s="25"/>
    </row>
    <row r="484" spans="1:1" ht="15.75">
      <c r="A484" s="25"/>
    </row>
    <row r="485" spans="1:1" ht="15.75">
      <c r="A485" s="25"/>
    </row>
    <row r="486" spans="1:1" ht="15.75">
      <c r="A486" s="25"/>
    </row>
    <row r="487" spans="1:1" ht="15.75">
      <c r="A487" s="25"/>
    </row>
    <row r="488" spans="1:1" ht="15.75">
      <c r="A488" s="25"/>
    </row>
    <row r="489" spans="1:1" ht="15.75">
      <c r="A489" s="25"/>
    </row>
    <row r="490" spans="1:1" ht="15.75">
      <c r="A490" s="25"/>
    </row>
    <row r="491" spans="1:1" ht="15.75">
      <c r="A491" s="25"/>
    </row>
    <row r="492" spans="1:1" ht="15.75">
      <c r="A492" s="25"/>
    </row>
    <row r="493" spans="1:1" ht="15.75">
      <c r="A493" s="25"/>
    </row>
    <row r="494" spans="1:1" ht="15.75">
      <c r="A494" s="25"/>
    </row>
    <row r="495" spans="1:1" ht="15.75">
      <c r="A495" s="25"/>
    </row>
    <row r="496" spans="1:1" ht="15.75">
      <c r="A496" s="25"/>
    </row>
    <row r="497" spans="1:1" ht="15.75">
      <c r="A497" s="25"/>
    </row>
    <row r="498" spans="1:1" ht="15.75">
      <c r="A498" s="25"/>
    </row>
    <row r="499" spans="1:1" ht="15.75">
      <c r="A499" s="25"/>
    </row>
    <row r="500" spans="1:1" ht="15.75">
      <c r="A500" s="25"/>
    </row>
    <row r="501" spans="1:1" ht="15.75">
      <c r="A501" s="25"/>
    </row>
    <row r="502" spans="1:1" ht="15.75">
      <c r="A502" s="25"/>
    </row>
    <row r="503" spans="1:1" ht="15.75">
      <c r="A503" s="25"/>
    </row>
    <row r="504" spans="1:1" ht="15.75">
      <c r="A504" s="25"/>
    </row>
    <row r="505" spans="1:1" ht="15.75">
      <c r="A505" s="25"/>
    </row>
    <row r="506" spans="1:1" ht="15.75">
      <c r="A506" s="25"/>
    </row>
    <row r="507" spans="1:1" ht="15.75">
      <c r="A507" s="25"/>
    </row>
    <row r="508" spans="1:1" ht="15.75">
      <c r="A508" s="25"/>
    </row>
    <row r="509" spans="1:1" ht="15.75">
      <c r="A509" s="25"/>
    </row>
    <row r="510" spans="1:1" ht="15.75">
      <c r="A510" s="25"/>
    </row>
    <row r="511" spans="1:1" ht="15.75">
      <c r="A511" s="25"/>
    </row>
    <row r="512" spans="1:1" ht="15.75">
      <c r="A512" s="25"/>
    </row>
    <row r="513" spans="1:1" ht="15.75">
      <c r="A513" s="25"/>
    </row>
    <row r="514" spans="1:1" ht="15.75">
      <c r="A514" s="25"/>
    </row>
    <row r="515" spans="1:1" ht="15.75">
      <c r="A515" s="25"/>
    </row>
    <row r="516" spans="1:1" ht="15.75">
      <c r="A516" s="25"/>
    </row>
    <row r="517" spans="1:1" ht="15.75">
      <c r="A517" s="25"/>
    </row>
    <row r="518" spans="1:1" ht="15.75">
      <c r="A518" s="25"/>
    </row>
    <row r="519" spans="1:1" ht="15.75">
      <c r="A519" s="25"/>
    </row>
    <row r="520" spans="1:1" ht="15.75">
      <c r="A520" s="25"/>
    </row>
    <row r="521" spans="1:1" ht="15.75">
      <c r="A521" s="25"/>
    </row>
    <row r="522" spans="1:1" ht="15.75">
      <c r="A522" s="25"/>
    </row>
    <row r="523" spans="1:1" ht="15.75">
      <c r="A523" s="25"/>
    </row>
    <row r="524" spans="1:1" ht="15.75">
      <c r="A524" s="25"/>
    </row>
    <row r="525" spans="1:1" ht="15.75">
      <c r="A525" s="25"/>
    </row>
    <row r="526" spans="1:1" ht="15.75">
      <c r="A526" s="25"/>
    </row>
    <row r="527" spans="1:1" ht="15.75">
      <c r="A527" s="25"/>
    </row>
    <row r="528" spans="1:1" ht="15.75">
      <c r="A528" s="25"/>
    </row>
    <row r="529" spans="1:1" ht="15.75">
      <c r="A529" s="25"/>
    </row>
  </sheetData>
  <mergeCells count="135">
    <mergeCell ref="H1:K1"/>
    <mergeCell ref="H2:K2"/>
    <mergeCell ref="H3:K3"/>
    <mergeCell ref="B4:K4"/>
    <mergeCell ref="A5:A6"/>
    <mergeCell ref="B5:B6"/>
    <mergeCell ref="C5:C6"/>
    <mergeCell ref="D5:D6"/>
    <mergeCell ref="E5:E6"/>
    <mergeCell ref="F5:I5"/>
    <mergeCell ref="J5:J6"/>
    <mergeCell ref="K5:K6"/>
    <mergeCell ref="B8:K8"/>
    <mergeCell ref="B9:K9"/>
    <mergeCell ref="A10:A21"/>
    <mergeCell ref="B10:B21"/>
    <mergeCell ref="C10:C21"/>
    <mergeCell ref="J10:J81"/>
    <mergeCell ref="K10:K81"/>
    <mergeCell ref="A22:A33"/>
    <mergeCell ref="B22:B33"/>
    <mergeCell ref="C22:C33"/>
    <mergeCell ref="A34:A45"/>
    <mergeCell ref="B34:B45"/>
    <mergeCell ref="C34:C45"/>
    <mergeCell ref="A46:A57"/>
    <mergeCell ref="B46:B57"/>
    <mergeCell ref="C46:C57"/>
    <mergeCell ref="A58:A69"/>
    <mergeCell ref="B58:B69"/>
    <mergeCell ref="C58:C69"/>
    <mergeCell ref="A70:A81"/>
    <mergeCell ref="B70:B81"/>
    <mergeCell ref="C70:C81"/>
    <mergeCell ref="B82:K82"/>
    <mergeCell ref="A83:A94"/>
    <mergeCell ref="B83:B94"/>
    <mergeCell ref="C83:C94"/>
    <mergeCell ref="K83:K154"/>
    <mergeCell ref="J88:J89"/>
    <mergeCell ref="A95:A106"/>
    <mergeCell ref="B95:B106"/>
    <mergeCell ref="C95:C106"/>
    <mergeCell ref="J95:J106"/>
    <mergeCell ref="A107:A118"/>
    <mergeCell ref="B107:B118"/>
    <mergeCell ref="C107:C118"/>
    <mergeCell ref="J107:J118"/>
    <mergeCell ref="A119:A130"/>
    <mergeCell ref="B119:B130"/>
    <mergeCell ref="C119:C130"/>
    <mergeCell ref="J119:J142"/>
    <mergeCell ref="A131:A142"/>
    <mergeCell ref="B131:B142"/>
    <mergeCell ref="C131:C142"/>
    <mergeCell ref="A143:A154"/>
    <mergeCell ref="B143:B154"/>
    <mergeCell ref="C143:C154"/>
    <mergeCell ref="J143:J154"/>
    <mergeCell ref="A155:A166"/>
    <mergeCell ref="B155:B166"/>
    <mergeCell ref="C155:C166"/>
    <mergeCell ref="K155:K238"/>
    <mergeCell ref="A167:A178"/>
    <mergeCell ref="B167:B178"/>
    <mergeCell ref="C167:C178"/>
    <mergeCell ref="A179:A190"/>
    <mergeCell ref="B179:B190"/>
    <mergeCell ref="C179:C190"/>
    <mergeCell ref="A191:A202"/>
    <mergeCell ref="B191:B202"/>
    <mergeCell ref="C191:C202"/>
    <mergeCell ref="A203:A214"/>
    <mergeCell ref="B203:B214"/>
    <mergeCell ref="C203:C214"/>
    <mergeCell ref="A215:A226"/>
    <mergeCell ref="B215:B226"/>
    <mergeCell ref="C215:C226"/>
    <mergeCell ref="J215:J221"/>
    <mergeCell ref="A227:A238"/>
    <mergeCell ref="B227:B238"/>
    <mergeCell ref="C227:C238"/>
    <mergeCell ref="J227:J238"/>
    <mergeCell ref="A239:A250"/>
    <mergeCell ref="B239:B250"/>
    <mergeCell ref="C239:C250"/>
    <mergeCell ref="J239:J244"/>
    <mergeCell ref="K239:K298"/>
    <mergeCell ref="A251:A262"/>
    <mergeCell ref="B251:B262"/>
    <mergeCell ref="J251:J262"/>
    <mergeCell ref="A263:A274"/>
    <mergeCell ref="B263:B274"/>
    <mergeCell ref="J263:J269"/>
    <mergeCell ref="A275:A286"/>
    <mergeCell ref="B275:B286"/>
    <mergeCell ref="J275:J283"/>
    <mergeCell ref="A287:A298"/>
    <mergeCell ref="B287:B298"/>
    <mergeCell ref="B323:B334"/>
    <mergeCell ref="C323:C334"/>
    <mergeCell ref="J323:J334"/>
    <mergeCell ref="K323:K358"/>
    <mergeCell ref="A335:A346"/>
    <mergeCell ref="B335:B346"/>
    <mergeCell ref="C335:C346"/>
    <mergeCell ref="J335:J346"/>
    <mergeCell ref="A347:A358"/>
    <mergeCell ref="B347:B358"/>
    <mergeCell ref="C347:C358"/>
    <mergeCell ref="J347:J358"/>
    <mergeCell ref="J191:J214"/>
    <mergeCell ref="J155:J163"/>
    <mergeCell ref="J165:J166"/>
    <mergeCell ref="J167:J178"/>
    <mergeCell ref="J179:J180"/>
    <mergeCell ref="B384:K384"/>
    <mergeCell ref="A359:A370"/>
    <mergeCell ref="B359:B370"/>
    <mergeCell ref="J359:J370"/>
    <mergeCell ref="K359:K370"/>
    <mergeCell ref="A371:A382"/>
    <mergeCell ref="B371:B382"/>
    <mergeCell ref="C371:C382"/>
    <mergeCell ref="J371:J382"/>
    <mergeCell ref="K371:K382"/>
    <mergeCell ref="A299:A310"/>
    <mergeCell ref="B299:B310"/>
    <mergeCell ref="J299:J310"/>
    <mergeCell ref="K299:K310"/>
    <mergeCell ref="A311:A322"/>
    <mergeCell ref="B311:B322"/>
    <mergeCell ref="J311:J322"/>
    <mergeCell ref="K311:K322"/>
    <mergeCell ref="A323:A334"/>
  </mergeCells>
  <printOptions horizontalCentered="1"/>
  <pageMargins left="1.1811023622047245" right="0.39370078740157483" top="0.78740157480314965" bottom="0.78740157480314965" header="0.59055118110236227" footer="0.51181102362204722"/>
  <pageSetup paperSize="9" scale="52" fitToHeight="0" orientation="portrait" horizontalDpi="300" verticalDpi="300" r:id="rId1"/>
  <headerFooter differentFirst="1">
    <oddHeader>&amp;C&amp;P</oddHeader>
  </headerFooter>
  <rowBreaks count="3" manualBreakCount="3">
    <brk id="107" max="16383" man="1"/>
    <brk id="274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Лист1!_ФильтрБазыДанных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User-22-12</cp:lastModifiedBy>
  <cp:revision>6</cp:revision>
  <cp:lastPrinted>2023-04-20T09:45:50Z</cp:lastPrinted>
  <dcterms:created xsi:type="dcterms:W3CDTF">2015-12-15T09:12:22Z</dcterms:created>
  <dcterms:modified xsi:type="dcterms:W3CDTF">2023-07-06T09:06:45Z</dcterms:modified>
  <dc:language>ru-RU</dc:language>
</cp:coreProperties>
</file>