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2120" windowHeight="813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K113" i="1"/>
  <c r="K69" l="1"/>
  <c r="L69"/>
  <c r="K23" l="1"/>
  <c r="N13"/>
  <c r="I43"/>
  <c r="L19"/>
  <c r="I19"/>
  <c r="I21"/>
  <c r="J117"/>
  <c r="J75"/>
  <c r="L43"/>
  <c r="J71"/>
  <c r="K43"/>
  <c r="J47"/>
  <c r="J43" s="1"/>
  <c r="J67"/>
  <c r="L32"/>
  <c r="J32"/>
  <c r="H23"/>
  <c r="J23"/>
  <c r="J19" s="1"/>
  <c r="I84"/>
  <c r="L113"/>
  <c r="I113"/>
  <c r="I92"/>
  <c r="I45"/>
  <c r="K32"/>
  <c r="I32"/>
  <c r="J21"/>
  <c r="L21"/>
  <c r="K19" l="1"/>
  <c r="J113"/>
  <c r="K21"/>
  <c r="H21" l="1"/>
  <c r="J20"/>
  <c r="K20"/>
  <c r="L20"/>
  <c r="I20"/>
  <c r="J18"/>
  <c r="K18"/>
  <c r="L18"/>
  <c r="I18"/>
  <c r="J44"/>
  <c r="K44"/>
  <c r="L44"/>
  <c r="I44"/>
  <c r="J42"/>
  <c r="K42"/>
  <c r="L42"/>
  <c r="I42"/>
  <c r="H80"/>
  <c r="H79"/>
  <c r="H78"/>
  <c r="I77"/>
  <c r="J77"/>
  <c r="K77"/>
  <c r="L77"/>
  <c r="H77" l="1"/>
  <c r="H42"/>
  <c r="J114" l="1"/>
  <c r="K114"/>
  <c r="L114"/>
  <c r="I114"/>
  <c r="H117" l="1"/>
  <c r="J112"/>
  <c r="K112"/>
  <c r="L112"/>
  <c r="I112"/>
  <c r="J111"/>
  <c r="J110" s="1"/>
  <c r="K111"/>
  <c r="K110" s="1"/>
  <c r="L111"/>
  <c r="L110" s="1"/>
  <c r="I111"/>
  <c r="H100"/>
  <c r="H99"/>
  <c r="I98"/>
  <c r="J98"/>
  <c r="K98"/>
  <c r="L98"/>
  <c r="I91"/>
  <c r="H113" l="1"/>
  <c r="H98"/>
  <c r="H111"/>
  <c r="H24"/>
  <c r="H22"/>
  <c r="I93" l="1"/>
  <c r="J93"/>
  <c r="K93"/>
  <c r="L93"/>
  <c r="K92" l="1"/>
  <c r="H112"/>
  <c r="H110" s="1"/>
  <c r="H116"/>
  <c r="H115"/>
  <c r="I110"/>
  <c r="J92"/>
  <c r="J91"/>
  <c r="K91"/>
  <c r="L91"/>
  <c r="J90"/>
  <c r="K90"/>
  <c r="L90"/>
  <c r="I90"/>
  <c r="H95"/>
  <c r="H94"/>
  <c r="J84"/>
  <c r="K84"/>
  <c r="L84"/>
  <c r="J83"/>
  <c r="J15" s="1"/>
  <c r="K83"/>
  <c r="K15" s="1"/>
  <c r="L83"/>
  <c r="L15" s="1"/>
  <c r="I83"/>
  <c r="J82"/>
  <c r="K82"/>
  <c r="L82"/>
  <c r="I82"/>
  <c r="H88"/>
  <c r="H87"/>
  <c r="H86"/>
  <c r="I85"/>
  <c r="J85"/>
  <c r="K85"/>
  <c r="L85"/>
  <c r="H44"/>
  <c r="H76"/>
  <c r="H75"/>
  <c r="H74"/>
  <c r="I73"/>
  <c r="J73"/>
  <c r="K73"/>
  <c r="L73"/>
  <c r="H72"/>
  <c r="H71"/>
  <c r="H70"/>
  <c r="I69"/>
  <c r="J69"/>
  <c r="I65"/>
  <c r="J65"/>
  <c r="K65"/>
  <c r="L65"/>
  <c r="H68"/>
  <c r="H67"/>
  <c r="H66"/>
  <c r="I61"/>
  <c r="J61"/>
  <c r="K61"/>
  <c r="L61"/>
  <c r="I57"/>
  <c r="J57"/>
  <c r="K57"/>
  <c r="L57"/>
  <c r="J49"/>
  <c r="I49"/>
  <c r="H64"/>
  <c r="H63"/>
  <c r="H62"/>
  <c r="H60"/>
  <c r="H59"/>
  <c r="H58"/>
  <c r="H56"/>
  <c r="H55"/>
  <c r="H54"/>
  <c r="H52"/>
  <c r="H51"/>
  <c r="H50"/>
  <c r="I53"/>
  <c r="J53"/>
  <c r="K53"/>
  <c r="L53"/>
  <c r="K49"/>
  <c r="L49"/>
  <c r="H48"/>
  <c r="H47"/>
  <c r="H46"/>
  <c r="J45"/>
  <c r="K45"/>
  <c r="L45"/>
  <c r="J37"/>
  <c r="H31"/>
  <c r="H30"/>
  <c r="H40"/>
  <c r="H39"/>
  <c r="H38"/>
  <c r="I37"/>
  <c r="K37"/>
  <c r="L37"/>
  <c r="H36"/>
  <c r="H35"/>
  <c r="J33"/>
  <c r="K33"/>
  <c r="L33"/>
  <c r="H34"/>
  <c r="I14" l="1"/>
  <c r="K14"/>
  <c r="I15"/>
  <c r="L14"/>
  <c r="J14"/>
  <c r="L29"/>
  <c r="L16"/>
  <c r="I16"/>
  <c r="K29"/>
  <c r="K16"/>
  <c r="H69"/>
  <c r="H84"/>
  <c r="L89"/>
  <c r="J29"/>
  <c r="J16"/>
  <c r="H82"/>
  <c r="K81"/>
  <c r="H83"/>
  <c r="H91"/>
  <c r="H85"/>
  <c r="H73"/>
  <c r="H33"/>
  <c r="H114"/>
  <c r="J89"/>
  <c r="H93"/>
  <c r="I89"/>
  <c r="I81"/>
  <c r="H19"/>
  <c r="L41"/>
  <c r="K89"/>
  <c r="H90"/>
  <c r="L81"/>
  <c r="J81"/>
  <c r="J17"/>
  <c r="H18"/>
  <c r="H37"/>
  <c r="H92"/>
  <c r="H89" s="1"/>
  <c r="L17"/>
  <c r="K17"/>
  <c r="H49"/>
  <c r="H53"/>
  <c r="K41"/>
  <c r="H65"/>
  <c r="H57"/>
  <c r="H43"/>
  <c r="J41"/>
  <c r="H61"/>
  <c r="H20"/>
  <c r="I17"/>
  <c r="I29"/>
  <c r="I41"/>
  <c r="H45"/>
  <c r="H32"/>
  <c r="H29" s="1"/>
  <c r="H14" l="1"/>
  <c r="H81"/>
  <c r="H15"/>
  <c r="H41"/>
  <c r="H16"/>
  <c r="L13"/>
  <c r="H17"/>
  <c r="K13"/>
  <c r="J13"/>
  <c r="I13"/>
  <c r="H13" l="1"/>
</calcChain>
</file>

<file path=xl/sharedStrings.xml><?xml version="1.0" encoding="utf-8"?>
<sst xmlns="http://schemas.openxmlformats.org/spreadsheetml/2006/main" count="343" uniqueCount="147">
  <si>
    <t>Утверждаю</t>
  </si>
  <si>
    <t>Заместитель главы МО Кавказский район</t>
  </si>
  <si>
    <t>по социальным вопросам</t>
  </si>
  <si>
    <t>_________________С.В. Филатова</t>
  </si>
  <si>
    <t>№ п/п</t>
  </si>
  <si>
    <t>Наименование подпрограммы</t>
  </si>
  <si>
    <t>статус</t>
  </si>
  <si>
    <t>Ответственный за реализацию мероприятия, выполнение контрольное событие 3)</t>
  </si>
  <si>
    <t>Срок реализации мероприятия, дата контрольного события</t>
  </si>
  <si>
    <t>Код классификации расходов бюджета</t>
  </si>
  <si>
    <t>Год реали-зации прог-раммы</t>
  </si>
  <si>
    <t>Объем финансирования,  тыс. рублей</t>
  </si>
  <si>
    <t>всего</t>
  </si>
  <si>
    <t>1 кв.</t>
  </si>
  <si>
    <t>2 кв.</t>
  </si>
  <si>
    <t>3 кв.</t>
  </si>
  <si>
    <t>4 кв.</t>
  </si>
  <si>
    <t>Ораслевые отделы  и управления  администрации МО Кваказский район</t>
  </si>
  <si>
    <t>х</t>
  </si>
  <si>
    <t>федер. бюджет</t>
  </si>
  <si>
    <t>краевой бюджет</t>
  </si>
  <si>
    <t>местный бюджет</t>
  </si>
  <si>
    <t>1.1</t>
  </si>
  <si>
    <t>3.1</t>
  </si>
  <si>
    <t>3.2</t>
  </si>
  <si>
    <t>3.3</t>
  </si>
  <si>
    <t>3.4</t>
  </si>
  <si>
    <t>4</t>
  </si>
  <si>
    <t>4.1</t>
  </si>
  <si>
    <t>5</t>
  </si>
  <si>
    <t>Муниципальная программа «Социальная поддержка граждан»</t>
  </si>
  <si>
    <t>Подпрограмма № 1 «Обеспечение жильем детей-сирот и детей, оставшихся без попечения родителей»</t>
  </si>
  <si>
    <t>Начальник управления имущественных отношений Л.В. Юрина</t>
  </si>
  <si>
    <t xml:space="preserve">Мероприятие № 1
Осуществление отдельных полномочий Краснодарского края по обеспечению жилыми помещениями детей-сирот и детей, оставшихся без попечения родителей и лиц из их числа
</t>
  </si>
  <si>
    <t xml:space="preserve">Контрольное событие 1.1
Проведение электронного аукциона по приобретению жилого помещения для детей-сирот и детей, оставшихся без попечения родителей
</t>
  </si>
  <si>
    <t>1.1.1</t>
  </si>
  <si>
    <t>1.1.2</t>
  </si>
  <si>
    <t>1.1.3</t>
  </si>
  <si>
    <t>1.1.4</t>
  </si>
  <si>
    <t xml:space="preserve">Подпрограмма № 2 «Поддержка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органов» </t>
  </si>
  <si>
    <t xml:space="preserve">Мероприятие № 1
Обеспечение комплекса мероприятий по защите законных прав ветеранов, пенсионеров и инвалидов войны, труда, вооруженных сил РФ и правоохранительных органов в Кавказском районе
</t>
  </si>
  <si>
    <t>2.2.</t>
  </si>
  <si>
    <t xml:space="preserve">Подпрограмма № 3.
«Социальная поддержка детей-сирот и детей, оставшихся без попечения родителей»
</t>
  </si>
  <si>
    <t xml:space="preserve">Управление по вопросам семьи и детства админист
рации МО Кавказский район начальник В.В.Елисеева
</t>
  </si>
  <si>
    <t>Мероприятие № 1. Предоставление ежемесячных денежных выплат детям-сиротам, детям, оставшимся без попечения родителей, находящихся под опекой (попечительством), включая предварительную  опеку (попечительство)</t>
  </si>
  <si>
    <t>Начальник МКУ «Централизованная бухгалтерия  образования   МО Кавказский район» Л.П.Митрофанова</t>
  </si>
  <si>
    <t>Мероприятие № 2. Предоставление ежемесячных денежных выплат на содержание детей-сирот, детей, оставшихся без попечения родителей, переданных на воспитание в приемные семьи</t>
  </si>
  <si>
    <t>3.5</t>
  </si>
  <si>
    <t xml:space="preserve">Мероприятие № 3
Выплата  ежемесячных денежных средств на содержание детей, нуждающихся в особой заботе государства,  переданных на патронатное воспитание
</t>
  </si>
  <si>
    <t>Мероприятие № 4 Обеспечение выплаты ежемесячного вознаграждения патронатным воспитателям за оказание услуг по осуществлению патронатного воспитания и постинтернатного сопровождения</t>
  </si>
  <si>
    <t>Мероприятие № 5. Обеспечение выплаты ежемесячного вознаграждения приемным родителям за оказание услуг по воспитанию приемных детей</t>
  </si>
  <si>
    <t>1</t>
  </si>
  <si>
    <t>федер.бюджет</t>
  </si>
  <si>
    <t>3.6</t>
  </si>
  <si>
    <t xml:space="preserve">Мероприятие № 7. Обеспечение отдельных государственных полномочий по организации и осуществлению деятельности по опеке и попечительству в отношении несовершеннолетних </t>
  </si>
  <si>
    <t>Руководитель МКУ ЦБ АМО КРС.В.Бессмертная</t>
  </si>
  <si>
    <t>3.7</t>
  </si>
  <si>
    <t>Мероприятие № 8. Осуществление отдельных полномочий Краснодарского края  по организации отдыха и оздоровления детей</t>
  </si>
  <si>
    <t>Мероприятие № 9. 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</si>
  <si>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3.8</t>
  </si>
  <si>
    <t>федеральный бюджет</t>
  </si>
  <si>
    <t xml:space="preserve">Подпрограмма № 4.
«Дополнительное материальное обеспечение лиц, замещавших муниципальные должности и должности муниципальной службы в муниципальном образовании Кавказский район»  
</t>
  </si>
  <si>
    <t xml:space="preserve">Правовой отдел администрации МО Кавказский район
Начальник М.В.Соколенко
</t>
  </si>
  <si>
    <t xml:space="preserve">Мероприятие № 1.
Доплата к трудовой пенсии за выслугу лет лицам, замещавшим муниципальные должности и должности муниципальной службы
</t>
  </si>
  <si>
    <t>Подпрограмма №5 «Доступная среда в муниципальном образовании Кавказский район»</t>
  </si>
  <si>
    <t>Начальник УАиГ администрации МО Кавказский район Чукина А.А.</t>
  </si>
  <si>
    <t>5.1</t>
  </si>
  <si>
    <t>Главный специалист отдела физического воспитания и допризывной подготовки управления образования муниципального образования Кавказский район Г.Н.Великоцкий</t>
  </si>
  <si>
    <t>5.1.1.</t>
  </si>
  <si>
    <t>5.1.2</t>
  </si>
  <si>
    <t>6</t>
  </si>
  <si>
    <t>Подпрограмма № 6«Обеспечение жильем малоимущих граждан, состоящих на учете в качестве нуждающихся в жилых помещениях»</t>
  </si>
  <si>
    <t xml:space="preserve">Начальник управления имущественных отношений
Л.В. Юрина
</t>
  </si>
  <si>
    <t>Мероприятие № 1. Осуществление полномочий по обеспечению жилыми помещениями малоимущих граждан, состоящих на учете в администрации муниципального образования Кавказский район в качестве нуждающихся в жилых помещениях,  предоставляемых по договорам социального найма</t>
  </si>
  <si>
    <t>6.1</t>
  </si>
  <si>
    <t>Контрольное событие 6.1. Проведение электронного аукциона по приобретению жилого помещения для обеспечения жилыми помещениями малоимущих граждан, состоящих на учете в администрации муниципального образования Кавказский район в качестве нуждающихся в жилых помещениях,  предоставляемых по договорам социального найма</t>
  </si>
  <si>
    <t>6.1.1</t>
  </si>
  <si>
    <t>Контрольное событие 6.2. Оформление права собственности</t>
  </si>
  <si>
    <t>6.1.2</t>
  </si>
  <si>
    <t>6.1.3</t>
  </si>
  <si>
    <t>Контрольное событие 6.3. Предоставление жилого помещения и заключение договора социального найма</t>
  </si>
  <si>
    <t>"Согласовано»:</t>
  </si>
  <si>
    <t xml:space="preserve">Начальник управления архитектуры и градостроительства
администрации МО Кавказский район
</t>
  </si>
  <si>
    <t>А.А.Чукина</t>
  </si>
  <si>
    <t>В.В.Елисеева</t>
  </si>
  <si>
    <t xml:space="preserve">
</t>
  </si>
  <si>
    <t>Начальник управления по вопросам семьи и детства
администрации МО Кавказский район</t>
  </si>
  <si>
    <t>"Согласовано»</t>
  </si>
  <si>
    <t xml:space="preserve">                       </t>
  </si>
  <si>
    <t xml:space="preserve">Начальник правового отдела
администрации МО Кавказский район
</t>
  </si>
  <si>
    <t>М.В.Соколенко</t>
  </si>
  <si>
    <t xml:space="preserve">Начальник организационного отдела
администрации МО Кавказский район
</t>
  </si>
  <si>
    <t>Контрольное событие 1.2
Оформление права собственности</t>
  </si>
  <si>
    <t>Контрольное событие 1.3
Распределения жилья и заключение договоров найма</t>
  </si>
  <si>
    <t>Начальник управления имущественных отношений Л.В. Юрина,
начальник управления по вопросам семьи и детства
В.В. Елисеева</t>
  </si>
  <si>
    <t>Контрольное событие 1.4
Оформление договоров с эксплуатирующими организациями</t>
  </si>
  <si>
    <t>Начальник управления по вопросам семьи и детства
В.В. Елисеева</t>
  </si>
  <si>
    <r>
      <rPr>
        <sz val="12"/>
        <rFont val="Times New Roman"/>
        <family val="1"/>
        <charset val="204"/>
      </rPr>
      <t>Мероприятие № 2
Проведение  торжественных мероприятий, посвященных значимым датам</t>
    </r>
    <r>
      <rPr>
        <b/>
        <sz val="12"/>
        <rFont val="Times New Roman"/>
        <family val="1"/>
        <charset val="204"/>
      </rPr>
      <t xml:space="preserve">
</t>
    </r>
  </si>
  <si>
    <r>
      <t>Контрольное событие</t>
    </r>
    <r>
      <rPr>
        <sz val="12"/>
        <color rgb="FF00B050"/>
        <rFont val="Times New Roman"/>
        <family val="1"/>
        <charset val="204"/>
      </rPr>
      <t xml:space="preserve"> 5.1.1</t>
    </r>
    <r>
      <rPr>
        <sz val="12"/>
        <rFont val="Times New Roman"/>
        <family val="1"/>
        <charset val="204"/>
      </rPr>
      <t xml:space="preserve">
«Оснащение пандусами, специальным оборудованием и приспособлениями образовательных и детских дошкольных учреждений, ремонт входа в учреждения, замена дверей, укладка плитки, ремонт маршевых ступеней, штукатурка и покраска стен, установка тактильных табличек»</t>
    </r>
  </si>
  <si>
    <t>План реализации муниципальной программы  Кавказский район "Социальная поддержка граждан»         на 2020 год</t>
  </si>
  <si>
    <t>01.01.2020-29.11.2020</t>
  </si>
  <si>
    <t xml:space="preserve">Мероприятие № 10.
Выплата единовременного пособия детям-сиротам, детям, оставшимся без попечения родителей, и лицам из их числа на регистрацию права собственности (права пожизненного наследуемого владения)
</t>
  </si>
  <si>
    <t>Управление по вопросам семьи и детства админист
рации МО Кавказский район начальник В.В.Елисеева</t>
  </si>
  <si>
    <t>01.01.2020 -31.12.2020 г</t>
  </si>
  <si>
    <t>3.9</t>
  </si>
  <si>
    <t>01.01.2020-31.12.2020</t>
  </si>
  <si>
    <t>902/1004/          02 3 02 60580</t>
  </si>
  <si>
    <t>01.07.2020 -31.12.2020 г</t>
  </si>
  <si>
    <t xml:space="preserve">
31.12.2020 г</t>
  </si>
  <si>
    <t>МБОУ СОШ № 18 директор                    Ревенко Г.Н.</t>
  </si>
  <si>
    <t>01.01.2020 -30.09.2020 г</t>
  </si>
  <si>
    <t xml:space="preserve">
02 2 00 00000
</t>
  </si>
  <si>
    <t>02 0 00 00000</t>
  </si>
  <si>
    <t>02 1 00 00000</t>
  </si>
  <si>
    <t xml:space="preserve">
02 3 00 00000
</t>
  </si>
  <si>
    <t xml:space="preserve">
02 4 00 00000
</t>
  </si>
  <si>
    <t xml:space="preserve">
02 5 00 00000
</t>
  </si>
  <si>
    <t>02 6 00 00000</t>
  </si>
  <si>
    <t>902/1003/
02 2 01 10080</t>
  </si>
  <si>
    <t>925/1004/
02 3 01 60670</t>
  </si>
  <si>
    <t xml:space="preserve">925/1004/
02 3 01 60670
</t>
  </si>
  <si>
    <t xml:space="preserve">925/1004/
023 01 60720
</t>
  </si>
  <si>
    <t xml:space="preserve">925/1004/
02 3 01 60730
</t>
  </si>
  <si>
    <t xml:space="preserve">925/1004/
02 3 01 60680
</t>
  </si>
  <si>
    <t xml:space="preserve">902/0104/
02 3 02 60880
</t>
  </si>
  <si>
    <t>902/0104/            02 3 02 60900</t>
  </si>
  <si>
    <t xml:space="preserve">902/0104/
02 3 02 62340
</t>
  </si>
  <si>
    <t>921/0501/                             02 6 01 10520</t>
  </si>
  <si>
    <t>01.03.2020-31.12.2020</t>
  </si>
  <si>
    <t xml:space="preserve">30.06.2020 г </t>
  </si>
  <si>
    <t xml:space="preserve">30.09.2020 г </t>
  </si>
  <si>
    <t>И.О.начальника управления имущественных отношений
администрации МО Кавказский район:</t>
  </si>
  <si>
    <t>О.Н.Тюльменкова</t>
  </si>
  <si>
    <t>О.Г.Крупенко</t>
  </si>
  <si>
    <t>902/1001/
02 4 01 40010</t>
  </si>
  <si>
    <t>921/1004/               02 1 01 R0820  02 1 01 C0820</t>
  </si>
  <si>
    <t>25.12.2020 г.</t>
  </si>
  <si>
    <t>Мероприятие №1 «Организация предоставления основного общего, среднего общего образования по основным образовательным программам путем доступности для инвалидов зданий муниципальных образовательных, реализующих образовательные программы общего образования, обеспечивающих совместное обучение инвалидов и лиц, не имеющих нарушений развития»</t>
  </si>
  <si>
    <t>Мероприятие № 2
Обеспечение жителей услугами органи-заций культуры путем обеспечения доступности для маломобильных групп населения муниципальных учреждений культуры</t>
  </si>
  <si>
    <t xml:space="preserve">Мероприятие № 3
Оснащение пандусами, специальным оборудованием и приспособлениями муниципальных бюджетных учреждений спортивной направленности
</t>
  </si>
  <si>
    <t xml:space="preserve">
Контрольное событие 5.3.1 Оснащение пандусами, специальным оборудованием и приспособлениями муниципальных бюджетных учреждений спортивной направленности</t>
  </si>
  <si>
    <t>01.10.2020-31.12.2020 г.</t>
  </si>
  <si>
    <t>Начальник отдела по физической культуре и спорту администрации МО Кавказский район О.Б.Царенко</t>
  </si>
  <si>
    <t xml:space="preserve">МБОУ ДОД ДЮСШ «Смена»директор Б.Ф.Савченко </t>
  </si>
  <si>
    <t xml:space="preserve">925/ 0702/
02 5 01 10580
</t>
  </si>
  <si>
    <t xml:space="preserve">929 /1101/02 5 01 10580
</t>
  </si>
  <si>
    <t xml:space="preserve">Организационный отдел администрации МО Кавказский район
Начальник О.Г.Крупенко
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</si>
</sst>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1.5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4"/>
      <name val="Times New Roman"/>
      <family val="1"/>
      <charset val="1"/>
    </font>
    <font>
      <b/>
      <sz val="11"/>
      <name val="Calibri"/>
      <family val="2"/>
      <charset val="204"/>
    </font>
    <font>
      <b/>
      <sz val="10.5"/>
      <name val="Times New Roman"/>
      <family val="1"/>
      <charset val="204"/>
    </font>
    <font>
      <sz val="10.7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2" xfId="0" applyFont="1" applyFill="1" applyBorder="1"/>
    <xf numFmtId="49" fontId="9" fillId="0" borderId="3" xfId="0" applyNumberFormat="1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vertical="center" wrapText="1"/>
    </xf>
    <xf numFmtId="49" fontId="8" fillId="0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164" fontId="4" fillId="0" borderId="2" xfId="0" applyNumberFormat="1" applyFont="1" applyFill="1" applyBorder="1" applyAlignment="1">
      <alignment horizontal="center" vertical="center"/>
    </xf>
    <xf numFmtId="0" fontId="16" fillId="2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top" wrapText="1"/>
    </xf>
    <xf numFmtId="49" fontId="0" fillId="0" borderId="6" xfId="0" applyNumberForma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14" fontId="1" fillId="2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16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EECE1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4"/>
  <sheetViews>
    <sheetView tabSelected="1" zoomScale="75" zoomScaleNormal="75" workbookViewId="0">
      <selection activeCell="F37" sqref="F37:F40"/>
    </sheetView>
  </sheetViews>
  <sheetFormatPr defaultColWidth="9.140625" defaultRowHeight="15.75"/>
  <cols>
    <col min="1" max="1" width="7.42578125" style="1" bestFit="1" customWidth="1"/>
    <col min="2" max="2" width="39.5703125" style="4"/>
    <col min="3" max="3" width="6" style="1" customWidth="1"/>
    <col min="4" max="4" width="19.85546875" style="2" customWidth="1"/>
    <col min="5" max="5" width="12.5703125" style="2" customWidth="1"/>
    <col min="6" max="6" width="16.140625" style="30" customWidth="1"/>
    <col min="7" max="7" width="10.85546875" style="31"/>
    <col min="8" max="8" width="10.5703125" style="31" bestFit="1" customWidth="1"/>
    <col min="9" max="9" width="9.42578125" style="31" bestFit="1" customWidth="1"/>
    <col min="10" max="10" width="9.7109375" style="31" bestFit="1" customWidth="1"/>
    <col min="11" max="11" width="9.42578125" style="31"/>
    <col min="12" max="12" width="11.28515625" style="53" customWidth="1"/>
    <col min="13" max="13" width="10.42578125" style="31" customWidth="1"/>
    <col min="14" max="14" width="9.42578125" style="31" hidden="1" customWidth="1"/>
    <col min="15" max="15" width="9.85546875" style="31" customWidth="1"/>
    <col min="16" max="1025" width="8.7109375" style="1"/>
    <col min="1026" max="16384" width="9.140625" style="1"/>
  </cols>
  <sheetData>
    <row r="1" spans="1:15" ht="18.75" customHeight="1">
      <c r="B1" s="2"/>
      <c r="H1" s="86" t="s">
        <v>0</v>
      </c>
      <c r="I1" s="86"/>
      <c r="J1" s="86"/>
      <c r="K1" s="86"/>
      <c r="L1" s="86"/>
    </row>
    <row r="2" spans="1:15" ht="18.75" customHeight="1">
      <c r="B2" s="2"/>
      <c r="G2" s="87" t="s">
        <v>1</v>
      </c>
      <c r="H2" s="87"/>
      <c r="I2" s="87"/>
      <c r="J2" s="87"/>
      <c r="K2" s="87"/>
      <c r="L2" s="87"/>
    </row>
    <row r="3" spans="1:15" ht="18.75" customHeight="1">
      <c r="B3" s="2"/>
      <c r="G3" s="87" t="s">
        <v>2</v>
      </c>
      <c r="H3" s="87"/>
      <c r="I3" s="87"/>
      <c r="J3" s="87"/>
      <c r="K3" s="87"/>
      <c r="L3" s="87"/>
    </row>
    <row r="4" spans="1:15" ht="18.75" customHeight="1">
      <c r="B4" s="2"/>
      <c r="H4" s="86" t="s">
        <v>3</v>
      </c>
      <c r="I4" s="86"/>
      <c r="J4" s="86"/>
      <c r="K4" s="86"/>
      <c r="L4" s="86"/>
    </row>
    <row r="5" spans="1:15" ht="18.75" customHeight="1">
      <c r="A5" s="23"/>
      <c r="B5" s="24"/>
      <c r="C5" s="23"/>
      <c r="D5" s="24"/>
      <c r="E5" s="24"/>
      <c r="H5" s="88" t="s">
        <v>136</v>
      </c>
      <c r="I5" s="88"/>
      <c r="J5" s="88"/>
      <c r="K5" s="88"/>
      <c r="L5" s="88"/>
    </row>
    <row r="6" spans="1:15">
      <c r="A6" s="23"/>
      <c r="B6" s="24"/>
      <c r="C6" s="23"/>
      <c r="D6" s="24"/>
      <c r="E6" s="24"/>
    </row>
    <row r="7" spans="1:15">
      <c r="A7" s="23"/>
      <c r="B7" s="24"/>
      <c r="C7" s="23"/>
      <c r="D7" s="24"/>
      <c r="E7" s="24"/>
    </row>
    <row r="8" spans="1:15" ht="27" customHeight="1">
      <c r="A8" s="89" t="s">
        <v>99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5" ht="17.100000000000001" customHeight="1">
      <c r="A9" s="23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5" ht="24" customHeight="1">
      <c r="A10" s="91" t="s">
        <v>4</v>
      </c>
      <c r="B10" s="92" t="s">
        <v>5</v>
      </c>
      <c r="C10" s="93" t="s">
        <v>6</v>
      </c>
      <c r="D10" s="94" t="s">
        <v>7</v>
      </c>
      <c r="E10" s="93" t="s">
        <v>8</v>
      </c>
      <c r="F10" s="95" t="s">
        <v>9</v>
      </c>
      <c r="G10" s="95" t="s">
        <v>10</v>
      </c>
      <c r="H10" s="96" t="s">
        <v>11</v>
      </c>
      <c r="I10" s="96"/>
      <c r="J10" s="96"/>
      <c r="K10" s="96"/>
      <c r="L10" s="96"/>
    </row>
    <row r="11" spans="1:15" ht="69.75" customHeight="1">
      <c r="A11" s="91"/>
      <c r="B11" s="92"/>
      <c r="C11" s="93"/>
      <c r="D11" s="94"/>
      <c r="E11" s="93"/>
      <c r="F11" s="95"/>
      <c r="G11" s="95"/>
      <c r="H11" s="32" t="s">
        <v>12</v>
      </c>
      <c r="I11" s="33" t="s">
        <v>13</v>
      </c>
      <c r="J11" s="33" t="s">
        <v>14</v>
      </c>
      <c r="K11" s="33" t="s">
        <v>15</v>
      </c>
      <c r="L11" s="35" t="s">
        <v>16</v>
      </c>
      <c r="M11" s="34"/>
      <c r="N11" s="34"/>
    </row>
    <row r="12" spans="1:15" ht="16.5">
      <c r="A12" s="25">
        <v>1</v>
      </c>
      <c r="B12" s="18">
        <v>2</v>
      </c>
      <c r="C12" s="20">
        <v>3</v>
      </c>
      <c r="D12" s="20">
        <v>4</v>
      </c>
      <c r="E12" s="20">
        <v>5</v>
      </c>
      <c r="F12" s="35">
        <v>6</v>
      </c>
      <c r="G12" s="35">
        <v>7</v>
      </c>
      <c r="H12" s="33">
        <v>8</v>
      </c>
      <c r="I12" s="33">
        <v>9</v>
      </c>
      <c r="J12" s="33">
        <v>10</v>
      </c>
      <c r="K12" s="33">
        <v>11</v>
      </c>
      <c r="L12" s="35">
        <v>12</v>
      </c>
    </row>
    <row r="13" spans="1:15" ht="23.25" customHeight="1">
      <c r="A13" s="97"/>
      <c r="B13" s="98" t="s">
        <v>30</v>
      </c>
      <c r="C13" s="17"/>
      <c r="D13" s="69" t="s">
        <v>17</v>
      </c>
      <c r="E13" s="99" t="s">
        <v>18</v>
      </c>
      <c r="F13" s="100" t="s">
        <v>112</v>
      </c>
      <c r="G13" s="36" t="s">
        <v>12</v>
      </c>
      <c r="H13" s="37">
        <f>H14+H15+H16</f>
        <v>207171.20000000001</v>
      </c>
      <c r="I13" s="37">
        <f t="shared" ref="I13:L13" si="0">I14+I15+I16</f>
        <v>30410.9</v>
      </c>
      <c r="J13" s="37">
        <f t="shared" si="0"/>
        <v>55912.800000000003</v>
      </c>
      <c r="K13" s="37">
        <f t="shared" si="0"/>
        <v>80875.3</v>
      </c>
      <c r="L13" s="37">
        <f t="shared" si="0"/>
        <v>39972.200000000012</v>
      </c>
      <c r="M13" s="38"/>
      <c r="N13" s="38">
        <f>N14+N15+N16</f>
        <v>86259</v>
      </c>
      <c r="O13" s="38"/>
    </row>
    <row r="14" spans="1:15" ht="31.5">
      <c r="A14" s="97"/>
      <c r="B14" s="98"/>
      <c r="C14" s="22"/>
      <c r="D14" s="69"/>
      <c r="E14" s="69"/>
      <c r="F14" s="101"/>
      <c r="G14" s="36" t="s">
        <v>19</v>
      </c>
      <c r="H14" s="37">
        <f>L14+K14+J14+I14</f>
        <v>9375.7000000000007</v>
      </c>
      <c r="I14" s="37">
        <f t="shared" ref="I14:L16" si="1">I18+I30+I42+I82+I90+I111</f>
        <v>0</v>
      </c>
      <c r="J14" s="37">
        <f t="shared" si="1"/>
        <v>9375.7000000000007</v>
      </c>
      <c r="K14" s="37">
        <f t="shared" si="1"/>
        <v>0</v>
      </c>
      <c r="L14" s="37">
        <f t="shared" si="1"/>
        <v>0</v>
      </c>
      <c r="M14" s="38"/>
      <c r="N14" s="38">
        <v>9306</v>
      </c>
      <c r="O14" s="38"/>
    </row>
    <row r="15" spans="1:15" ht="31.5">
      <c r="A15" s="97"/>
      <c r="B15" s="98"/>
      <c r="C15" s="22"/>
      <c r="D15" s="69"/>
      <c r="E15" s="69"/>
      <c r="F15" s="101"/>
      <c r="G15" s="36" t="s">
        <v>20</v>
      </c>
      <c r="H15" s="37">
        <f>L15+K15+J15+I15</f>
        <v>192863.6</v>
      </c>
      <c r="I15" s="37">
        <f t="shared" si="1"/>
        <v>29765.9</v>
      </c>
      <c r="J15" s="37">
        <f t="shared" si="1"/>
        <v>45847.100000000006</v>
      </c>
      <c r="K15" s="37">
        <f t="shared" si="1"/>
        <v>78487.3</v>
      </c>
      <c r="L15" s="37">
        <f t="shared" si="1"/>
        <v>38763.30000000001</v>
      </c>
      <c r="M15" s="38"/>
      <c r="N15" s="38">
        <v>75529</v>
      </c>
      <c r="O15" s="38"/>
    </row>
    <row r="16" spans="1:15" ht="31.5">
      <c r="A16" s="97"/>
      <c r="B16" s="98"/>
      <c r="C16" s="22"/>
      <c r="D16" s="69"/>
      <c r="E16" s="69"/>
      <c r="F16" s="102"/>
      <c r="G16" s="36" t="s">
        <v>21</v>
      </c>
      <c r="H16" s="37">
        <f t="shared" ref="H16" si="2">I16+J16+K16+L16</f>
        <v>4931.8999999999996</v>
      </c>
      <c r="I16" s="37">
        <f t="shared" si="1"/>
        <v>645</v>
      </c>
      <c r="J16" s="37">
        <f t="shared" si="1"/>
        <v>690</v>
      </c>
      <c r="K16" s="37">
        <f t="shared" si="1"/>
        <v>2388</v>
      </c>
      <c r="L16" s="37">
        <f t="shared" si="1"/>
        <v>1208.9000000000001</v>
      </c>
      <c r="M16" s="38"/>
      <c r="N16" s="38">
        <v>1424</v>
      </c>
      <c r="O16" s="38"/>
    </row>
    <row r="17" spans="1:15" ht="25.5" customHeight="1">
      <c r="A17" s="106">
        <v>1</v>
      </c>
      <c r="B17" s="103" t="s">
        <v>31</v>
      </c>
      <c r="C17" s="107">
        <v>1</v>
      </c>
      <c r="D17" s="104" t="s">
        <v>32</v>
      </c>
      <c r="E17" s="99" t="s">
        <v>100</v>
      </c>
      <c r="F17" s="100" t="s">
        <v>113</v>
      </c>
      <c r="G17" s="39" t="s">
        <v>12</v>
      </c>
      <c r="H17" s="37">
        <f>I17+J17+K17+L17</f>
        <v>79878.7</v>
      </c>
      <c r="I17" s="37">
        <f>I18+I19+I20</f>
        <v>29</v>
      </c>
      <c r="J17" s="37">
        <f t="shared" ref="J17:L17" si="3">J18+J19+J20</f>
        <v>26048.7</v>
      </c>
      <c r="K17" s="37">
        <f t="shared" si="3"/>
        <v>49327.7</v>
      </c>
      <c r="L17" s="37">
        <f t="shared" si="3"/>
        <v>4473.3</v>
      </c>
      <c r="M17" s="38"/>
      <c r="N17" s="38"/>
    </row>
    <row r="18" spans="1:15" ht="30" customHeight="1">
      <c r="A18" s="67"/>
      <c r="B18" s="103"/>
      <c r="C18" s="67"/>
      <c r="D18" s="104"/>
      <c r="E18" s="99"/>
      <c r="F18" s="71"/>
      <c r="G18" s="39" t="s">
        <v>19</v>
      </c>
      <c r="H18" s="37">
        <f>J18+K18+L18</f>
        <v>9375.7000000000007</v>
      </c>
      <c r="I18" s="37">
        <f>I22</f>
        <v>0</v>
      </c>
      <c r="J18" s="37">
        <f t="shared" ref="J18:L18" si="4">J22</f>
        <v>9375.7000000000007</v>
      </c>
      <c r="K18" s="37">
        <f t="shared" si="4"/>
        <v>0</v>
      </c>
      <c r="L18" s="37">
        <f t="shared" si="4"/>
        <v>0</v>
      </c>
      <c r="M18" s="38"/>
      <c r="N18" s="38"/>
    </row>
    <row r="19" spans="1:15" ht="24.75" customHeight="1">
      <c r="A19" s="67"/>
      <c r="B19" s="103"/>
      <c r="C19" s="67"/>
      <c r="D19" s="104"/>
      <c r="E19" s="99"/>
      <c r="F19" s="71"/>
      <c r="G19" s="39" t="s">
        <v>20</v>
      </c>
      <c r="H19" s="37">
        <f>I19+J19+K19+L19</f>
        <v>70503</v>
      </c>
      <c r="I19" s="37">
        <f>I23</f>
        <v>29</v>
      </c>
      <c r="J19" s="37">
        <f t="shared" ref="J19:L19" si="5">J23</f>
        <v>16673</v>
      </c>
      <c r="K19" s="37">
        <f t="shared" si="5"/>
        <v>49327.7</v>
      </c>
      <c r="L19" s="37">
        <f t="shared" si="5"/>
        <v>4473.3</v>
      </c>
      <c r="M19" s="38"/>
      <c r="N19" s="38"/>
    </row>
    <row r="20" spans="1:15" ht="27" customHeight="1">
      <c r="A20" s="68"/>
      <c r="B20" s="103"/>
      <c r="C20" s="68"/>
      <c r="D20" s="104"/>
      <c r="E20" s="99"/>
      <c r="F20" s="72"/>
      <c r="G20" s="39" t="s">
        <v>21</v>
      </c>
      <c r="H20" s="37">
        <f t="shared" ref="H20" si="6">I20+J20+K20+L20</f>
        <v>0</v>
      </c>
      <c r="I20" s="37">
        <f t="shared" ref="I20:L20" si="7">I24</f>
        <v>0</v>
      </c>
      <c r="J20" s="37">
        <f t="shared" si="7"/>
        <v>0</v>
      </c>
      <c r="K20" s="37">
        <f t="shared" si="7"/>
        <v>0</v>
      </c>
      <c r="L20" s="37">
        <f t="shared" si="7"/>
        <v>0</v>
      </c>
      <c r="M20" s="38"/>
      <c r="N20" s="38"/>
    </row>
    <row r="21" spans="1:15" ht="16.5" customHeight="1">
      <c r="A21" s="75" t="s">
        <v>22</v>
      </c>
      <c r="B21" s="82" t="s">
        <v>33</v>
      </c>
      <c r="C21" s="105">
        <v>1</v>
      </c>
      <c r="D21" s="83" t="s">
        <v>32</v>
      </c>
      <c r="E21" s="69" t="s">
        <v>100</v>
      </c>
      <c r="F21" s="84" t="s">
        <v>135</v>
      </c>
      <c r="G21" s="35" t="s">
        <v>12</v>
      </c>
      <c r="H21" s="40">
        <f>L21+K21+J21+I21</f>
        <v>79878.7</v>
      </c>
      <c r="I21" s="40">
        <f>I22+I23+I24</f>
        <v>29</v>
      </c>
      <c r="J21" s="40">
        <f t="shared" ref="J21:L21" si="8">J22+J23+J24</f>
        <v>26048.7</v>
      </c>
      <c r="K21" s="40">
        <f t="shared" si="8"/>
        <v>49327.7</v>
      </c>
      <c r="L21" s="57">
        <f t="shared" si="8"/>
        <v>4473.3</v>
      </c>
      <c r="M21" s="38"/>
      <c r="N21" s="38"/>
    </row>
    <row r="22" spans="1:15" ht="31.5">
      <c r="A22" s="75"/>
      <c r="B22" s="82"/>
      <c r="C22" s="105"/>
      <c r="D22" s="83"/>
      <c r="E22" s="69"/>
      <c r="F22" s="84"/>
      <c r="G22" s="35" t="s">
        <v>19</v>
      </c>
      <c r="H22" s="40">
        <f>L22+K22+J22+I22</f>
        <v>9375.7000000000007</v>
      </c>
      <c r="I22" s="40">
        <v>0</v>
      </c>
      <c r="J22" s="40">
        <v>9375.7000000000007</v>
      </c>
      <c r="K22" s="40">
        <v>0</v>
      </c>
      <c r="L22" s="40">
        <v>0</v>
      </c>
      <c r="M22" s="38"/>
      <c r="O22" s="38"/>
    </row>
    <row r="23" spans="1:15" ht="31.5">
      <c r="A23" s="75"/>
      <c r="B23" s="82"/>
      <c r="C23" s="105"/>
      <c r="D23" s="83"/>
      <c r="E23" s="69"/>
      <c r="F23" s="84"/>
      <c r="G23" s="35" t="s">
        <v>20</v>
      </c>
      <c r="H23" s="40">
        <f>L23+K23+J23+I23</f>
        <v>70503</v>
      </c>
      <c r="I23" s="40">
        <v>29</v>
      </c>
      <c r="J23" s="40">
        <f>22000-5327</f>
        <v>16673</v>
      </c>
      <c r="K23" s="40">
        <f>49000.7+5327-5000</f>
        <v>49327.7</v>
      </c>
      <c r="L23" s="56">
        <v>4473.3</v>
      </c>
      <c r="M23" s="38"/>
      <c r="O23" s="38"/>
    </row>
    <row r="24" spans="1:15" ht="31.5" customHeight="1">
      <c r="A24" s="75"/>
      <c r="B24" s="82"/>
      <c r="C24" s="105"/>
      <c r="D24" s="83"/>
      <c r="E24" s="69"/>
      <c r="F24" s="84"/>
      <c r="G24" s="35" t="s">
        <v>21</v>
      </c>
      <c r="H24" s="40">
        <f>L24+K24+J24+I24</f>
        <v>0</v>
      </c>
      <c r="I24" s="40">
        <v>0</v>
      </c>
      <c r="J24" s="40">
        <v>0</v>
      </c>
      <c r="K24" s="40">
        <v>0</v>
      </c>
      <c r="L24" s="40">
        <v>0</v>
      </c>
      <c r="M24" s="38"/>
      <c r="N24" s="38"/>
    </row>
    <row r="25" spans="1:15" ht="90.75" customHeight="1">
      <c r="A25" s="16" t="s">
        <v>35</v>
      </c>
      <c r="B25" s="18" t="s">
        <v>34</v>
      </c>
      <c r="C25" s="20" t="s">
        <v>18</v>
      </c>
      <c r="D25" s="19" t="s">
        <v>32</v>
      </c>
      <c r="E25" s="13">
        <v>44164</v>
      </c>
      <c r="F25" s="41" t="s">
        <v>18</v>
      </c>
      <c r="G25" s="35" t="s">
        <v>18</v>
      </c>
      <c r="H25" s="42" t="s">
        <v>18</v>
      </c>
      <c r="I25" s="40" t="s">
        <v>18</v>
      </c>
      <c r="J25" s="40" t="s">
        <v>18</v>
      </c>
      <c r="K25" s="40" t="s">
        <v>18</v>
      </c>
      <c r="L25" s="40" t="s">
        <v>18</v>
      </c>
      <c r="M25" s="38"/>
    </row>
    <row r="26" spans="1:15" ht="69.75" customHeight="1">
      <c r="A26" s="16" t="s">
        <v>36</v>
      </c>
      <c r="B26" s="18" t="s">
        <v>92</v>
      </c>
      <c r="C26" s="20" t="s">
        <v>18</v>
      </c>
      <c r="D26" s="19" t="s">
        <v>32</v>
      </c>
      <c r="E26" s="13">
        <v>44164</v>
      </c>
      <c r="F26" s="41" t="s">
        <v>18</v>
      </c>
      <c r="G26" s="41" t="s">
        <v>18</v>
      </c>
      <c r="H26" s="41" t="s">
        <v>18</v>
      </c>
      <c r="I26" s="41" t="s">
        <v>18</v>
      </c>
      <c r="J26" s="41" t="s">
        <v>18</v>
      </c>
      <c r="K26" s="41" t="s">
        <v>18</v>
      </c>
      <c r="L26" s="35" t="s">
        <v>18</v>
      </c>
      <c r="M26" s="38"/>
    </row>
    <row r="27" spans="1:15" ht="126" customHeight="1">
      <c r="A27" s="16" t="s">
        <v>37</v>
      </c>
      <c r="B27" s="18" t="s">
        <v>93</v>
      </c>
      <c r="C27" s="20" t="s">
        <v>18</v>
      </c>
      <c r="D27" s="19" t="s">
        <v>94</v>
      </c>
      <c r="E27" s="13">
        <v>44164</v>
      </c>
      <c r="F27" s="41" t="s">
        <v>18</v>
      </c>
      <c r="G27" s="41" t="s">
        <v>18</v>
      </c>
      <c r="H27" s="41" t="s">
        <v>18</v>
      </c>
      <c r="I27" s="41" t="s">
        <v>18</v>
      </c>
      <c r="J27" s="41" t="s">
        <v>18</v>
      </c>
      <c r="K27" s="41" t="s">
        <v>18</v>
      </c>
      <c r="L27" s="35" t="s">
        <v>18</v>
      </c>
      <c r="M27" s="38"/>
    </row>
    <row r="28" spans="1:15" ht="74.25" customHeight="1">
      <c r="A28" s="16" t="s">
        <v>38</v>
      </c>
      <c r="B28" s="18" t="s">
        <v>95</v>
      </c>
      <c r="C28" s="20" t="s">
        <v>18</v>
      </c>
      <c r="D28" s="19" t="s">
        <v>96</v>
      </c>
      <c r="E28" s="13">
        <v>44164</v>
      </c>
      <c r="F28" s="41" t="s">
        <v>18</v>
      </c>
      <c r="G28" s="41" t="s">
        <v>18</v>
      </c>
      <c r="H28" s="41" t="s">
        <v>18</v>
      </c>
      <c r="I28" s="41" t="s">
        <v>18</v>
      </c>
      <c r="J28" s="41" t="s">
        <v>18</v>
      </c>
      <c r="K28" s="41" t="s">
        <v>18</v>
      </c>
      <c r="L28" s="35" t="s">
        <v>18</v>
      </c>
      <c r="M28" s="38"/>
    </row>
    <row r="29" spans="1:15" ht="30" customHeight="1">
      <c r="A29" s="108">
        <v>2</v>
      </c>
      <c r="B29" s="76" t="s">
        <v>39</v>
      </c>
      <c r="C29" s="109">
        <v>1</v>
      </c>
      <c r="D29" s="104" t="s">
        <v>146</v>
      </c>
      <c r="E29" s="69" t="s">
        <v>128</v>
      </c>
      <c r="F29" s="110" t="s">
        <v>111</v>
      </c>
      <c r="G29" s="35" t="s">
        <v>12</v>
      </c>
      <c r="H29" s="37">
        <f>H30+H31+H32</f>
        <v>400</v>
      </c>
      <c r="I29" s="37">
        <f t="shared" ref="I29:L29" si="9">I30+I31+I32</f>
        <v>0</v>
      </c>
      <c r="J29" s="37">
        <f t="shared" si="9"/>
        <v>0</v>
      </c>
      <c r="K29" s="37">
        <f t="shared" si="9"/>
        <v>200</v>
      </c>
      <c r="L29" s="37">
        <f t="shared" si="9"/>
        <v>200</v>
      </c>
      <c r="M29" s="38"/>
      <c r="N29" s="38"/>
    </row>
    <row r="30" spans="1:15" ht="33" customHeight="1">
      <c r="A30" s="108"/>
      <c r="B30" s="76"/>
      <c r="C30" s="109"/>
      <c r="D30" s="104"/>
      <c r="E30" s="69"/>
      <c r="F30" s="111"/>
      <c r="G30" s="35" t="s">
        <v>19</v>
      </c>
      <c r="H30" s="37">
        <f t="shared" ref="H30:H31" si="10">I30+J30+K30+L30</f>
        <v>0</v>
      </c>
      <c r="I30" s="37">
        <v>0</v>
      </c>
      <c r="J30" s="37">
        <v>0</v>
      </c>
      <c r="K30" s="37">
        <v>0</v>
      </c>
      <c r="L30" s="37">
        <v>0</v>
      </c>
      <c r="M30" s="38"/>
      <c r="N30" s="38"/>
    </row>
    <row r="31" spans="1:15" ht="33" customHeight="1">
      <c r="A31" s="108"/>
      <c r="B31" s="76"/>
      <c r="C31" s="109"/>
      <c r="D31" s="104"/>
      <c r="E31" s="69"/>
      <c r="F31" s="111"/>
      <c r="G31" s="35" t="s">
        <v>20</v>
      </c>
      <c r="H31" s="37">
        <f t="shared" si="10"/>
        <v>0</v>
      </c>
      <c r="I31" s="37">
        <v>0</v>
      </c>
      <c r="J31" s="37">
        <v>0</v>
      </c>
      <c r="K31" s="37">
        <v>0</v>
      </c>
      <c r="L31" s="37">
        <v>0</v>
      </c>
      <c r="M31" s="38"/>
      <c r="N31" s="38"/>
    </row>
    <row r="32" spans="1:15" ht="39" customHeight="1">
      <c r="A32" s="108"/>
      <c r="B32" s="76"/>
      <c r="C32" s="109"/>
      <c r="D32" s="104"/>
      <c r="E32" s="69"/>
      <c r="F32" s="111"/>
      <c r="G32" s="35" t="s">
        <v>21</v>
      </c>
      <c r="H32" s="37">
        <f>I32+J32+K32+L32</f>
        <v>400</v>
      </c>
      <c r="I32" s="37">
        <f>I36+I40</f>
        <v>0</v>
      </c>
      <c r="J32" s="37">
        <f t="shared" ref="J32:L32" si="11">J36+J40</f>
        <v>0</v>
      </c>
      <c r="K32" s="37">
        <f t="shared" si="11"/>
        <v>200</v>
      </c>
      <c r="L32" s="37">
        <f t="shared" si="11"/>
        <v>200</v>
      </c>
      <c r="M32" s="38"/>
    </row>
    <row r="33" spans="1:15" ht="30" customHeight="1">
      <c r="A33" s="147">
        <v>43467</v>
      </c>
      <c r="B33" s="113" t="s">
        <v>40</v>
      </c>
      <c r="C33" s="65">
        <v>1</v>
      </c>
      <c r="D33" s="66" t="s">
        <v>146</v>
      </c>
      <c r="E33" s="69" t="s">
        <v>128</v>
      </c>
      <c r="F33" s="70" t="s">
        <v>118</v>
      </c>
      <c r="G33" s="35" t="s">
        <v>12</v>
      </c>
      <c r="H33" s="40">
        <f>H34+H35+H36</f>
        <v>320</v>
      </c>
      <c r="I33" s="40">
        <v>0</v>
      </c>
      <c r="J33" s="40">
        <f t="shared" ref="J33:L33" si="12">J34+J35+J36</f>
        <v>0</v>
      </c>
      <c r="K33" s="40">
        <f t="shared" si="12"/>
        <v>160</v>
      </c>
      <c r="L33" s="40">
        <f t="shared" si="12"/>
        <v>160</v>
      </c>
      <c r="M33" s="38"/>
      <c r="N33" s="38"/>
    </row>
    <row r="34" spans="1:15" ht="36" customHeight="1">
      <c r="A34" s="137"/>
      <c r="B34" s="134"/>
      <c r="C34" s="123"/>
      <c r="D34" s="139"/>
      <c r="E34" s="69"/>
      <c r="F34" s="141"/>
      <c r="G34" s="35" t="s">
        <v>19</v>
      </c>
      <c r="H34" s="40">
        <f>I34+J34+K34+L34</f>
        <v>0</v>
      </c>
      <c r="I34" s="40">
        <v>0</v>
      </c>
      <c r="J34" s="40">
        <v>0</v>
      </c>
      <c r="K34" s="40">
        <v>0</v>
      </c>
      <c r="L34" s="40">
        <v>0</v>
      </c>
      <c r="M34" s="38"/>
      <c r="N34" s="38"/>
    </row>
    <row r="35" spans="1:15" ht="30" customHeight="1">
      <c r="A35" s="137"/>
      <c r="B35" s="134"/>
      <c r="C35" s="123"/>
      <c r="D35" s="139"/>
      <c r="E35" s="69"/>
      <c r="F35" s="141"/>
      <c r="G35" s="35" t="s">
        <v>20</v>
      </c>
      <c r="H35" s="40">
        <f>I35+J35+K35+L35</f>
        <v>0</v>
      </c>
      <c r="I35" s="40">
        <v>0</v>
      </c>
      <c r="J35" s="40">
        <v>0</v>
      </c>
      <c r="K35" s="40">
        <v>0</v>
      </c>
      <c r="L35" s="40">
        <v>0</v>
      </c>
      <c r="M35" s="38"/>
      <c r="N35" s="38"/>
    </row>
    <row r="36" spans="1:15" ht="30" customHeight="1">
      <c r="A36" s="138"/>
      <c r="B36" s="135"/>
      <c r="C36" s="124"/>
      <c r="D36" s="140"/>
      <c r="E36" s="69"/>
      <c r="F36" s="142"/>
      <c r="G36" s="35" t="s">
        <v>21</v>
      </c>
      <c r="H36" s="40">
        <f>I36+J36+K36+L36</f>
        <v>320</v>
      </c>
      <c r="I36" s="40">
        <v>0</v>
      </c>
      <c r="J36" s="40">
        <v>0</v>
      </c>
      <c r="K36" s="40">
        <v>160</v>
      </c>
      <c r="L36" s="40">
        <v>160</v>
      </c>
      <c r="M36" s="38"/>
      <c r="O36" s="38"/>
    </row>
    <row r="37" spans="1:15" ht="30" customHeight="1">
      <c r="A37" s="107" t="s">
        <v>41</v>
      </c>
      <c r="B37" s="150" t="s">
        <v>97</v>
      </c>
      <c r="C37" s="65"/>
      <c r="D37" s="66" t="s">
        <v>146</v>
      </c>
      <c r="E37" s="69" t="s">
        <v>128</v>
      </c>
      <c r="F37" s="70" t="s">
        <v>118</v>
      </c>
      <c r="G37" s="35" t="s">
        <v>12</v>
      </c>
      <c r="H37" s="40">
        <f>H38+H39+H40</f>
        <v>80</v>
      </c>
      <c r="I37" s="40">
        <f t="shared" ref="I37:L37" si="13">I38+I39+I40</f>
        <v>0</v>
      </c>
      <c r="J37" s="40">
        <f t="shared" si="13"/>
        <v>0</v>
      </c>
      <c r="K37" s="40">
        <f t="shared" si="13"/>
        <v>40</v>
      </c>
      <c r="L37" s="40">
        <f t="shared" si="13"/>
        <v>40</v>
      </c>
      <c r="M37" s="38"/>
      <c r="N37" s="38"/>
    </row>
    <row r="38" spans="1:15" ht="30" customHeight="1">
      <c r="A38" s="148"/>
      <c r="B38" s="151"/>
      <c r="C38" s="123"/>
      <c r="D38" s="139"/>
      <c r="E38" s="69"/>
      <c r="F38" s="141"/>
      <c r="G38" s="35" t="s">
        <v>19</v>
      </c>
      <c r="H38" s="40">
        <f t="shared" ref="H38:H44" si="14">I38+J38+K38+L38</f>
        <v>0</v>
      </c>
      <c r="I38" s="40">
        <v>0</v>
      </c>
      <c r="J38" s="40">
        <v>0</v>
      </c>
      <c r="K38" s="40">
        <v>0</v>
      </c>
      <c r="L38" s="40">
        <v>0</v>
      </c>
      <c r="M38" s="38"/>
      <c r="N38" s="38"/>
    </row>
    <row r="39" spans="1:15" ht="30" customHeight="1">
      <c r="A39" s="148"/>
      <c r="B39" s="151"/>
      <c r="C39" s="123"/>
      <c r="D39" s="139"/>
      <c r="E39" s="69"/>
      <c r="F39" s="141"/>
      <c r="G39" s="35" t="s">
        <v>20</v>
      </c>
      <c r="H39" s="40">
        <f t="shared" si="14"/>
        <v>0</v>
      </c>
      <c r="I39" s="40">
        <v>0</v>
      </c>
      <c r="J39" s="40">
        <v>0</v>
      </c>
      <c r="K39" s="40">
        <v>0</v>
      </c>
      <c r="L39" s="40">
        <v>0</v>
      </c>
      <c r="M39" s="38"/>
      <c r="N39" s="38"/>
    </row>
    <row r="40" spans="1:15" ht="30" customHeight="1">
      <c r="A40" s="149"/>
      <c r="B40" s="152"/>
      <c r="C40" s="124"/>
      <c r="D40" s="140"/>
      <c r="E40" s="69"/>
      <c r="F40" s="142"/>
      <c r="G40" s="35" t="s">
        <v>21</v>
      </c>
      <c r="H40" s="40">
        <f t="shared" si="14"/>
        <v>80</v>
      </c>
      <c r="I40" s="40">
        <v>0</v>
      </c>
      <c r="J40" s="40">
        <v>0</v>
      </c>
      <c r="K40" s="40">
        <v>40</v>
      </c>
      <c r="L40" s="40">
        <v>40</v>
      </c>
      <c r="M40" s="38"/>
      <c r="N40" s="38"/>
    </row>
    <row r="41" spans="1:15" ht="21" customHeight="1">
      <c r="A41" s="153">
        <v>3</v>
      </c>
      <c r="B41" s="150" t="s">
        <v>42</v>
      </c>
      <c r="C41" s="77"/>
      <c r="D41" s="158" t="s">
        <v>43</v>
      </c>
      <c r="E41" s="69" t="s">
        <v>105</v>
      </c>
      <c r="F41" s="79" t="s">
        <v>114</v>
      </c>
      <c r="G41" s="36" t="s">
        <v>12</v>
      </c>
      <c r="H41" s="37">
        <f>L41+K41+J41+I41</f>
        <v>122360.6</v>
      </c>
      <c r="I41" s="37">
        <f>I42+I43+I44</f>
        <v>29736.9</v>
      </c>
      <c r="J41" s="37">
        <f t="shared" ref="J41:L41" si="15">J42+J43+J44</f>
        <v>29174.100000000002</v>
      </c>
      <c r="K41" s="37">
        <f t="shared" si="15"/>
        <v>29159.600000000002</v>
      </c>
      <c r="L41" s="37">
        <f t="shared" si="15"/>
        <v>34290.000000000007</v>
      </c>
      <c r="M41" s="38"/>
      <c r="N41" s="38"/>
    </row>
    <row r="42" spans="1:15" ht="30" customHeight="1">
      <c r="A42" s="154"/>
      <c r="B42" s="151"/>
      <c r="C42" s="156"/>
      <c r="D42" s="159"/>
      <c r="E42" s="69"/>
      <c r="F42" s="80"/>
      <c r="G42" s="36" t="s">
        <v>19</v>
      </c>
      <c r="H42" s="37">
        <f>I42+J42+K42+L42</f>
        <v>0</v>
      </c>
      <c r="I42" s="37">
        <f>I46+I50+I54+I58+I62+I66+I70+I74+I78</f>
        <v>0</v>
      </c>
      <c r="J42" s="37">
        <f t="shared" ref="J42:L42" si="16">J46+J50+J54+J58+J62+J66+J70+J74+J78</f>
        <v>0</v>
      </c>
      <c r="K42" s="37">
        <f t="shared" si="16"/>
        <v>0</v>
      </c>
      <c r="L42" s="37">
        <f t="shared" si="16"/>
        <v>0</v>
      </c>
      <c r="M42" s="38"/>
      <c r="N42" s="38"/>
    </row>
    <row r="43" spans="1:15" ht="32.25" customHeight="1">
      <c r="A43" s="154"/>
      <c r="B43" s="151"/>
      <c r="C43" s="156"/>
      <c r="D43" s="159"/>
      <c r="E43" s="69"/>
      <c r="F43" s="80"/>
      <c r="G43" s="36" t="s">
        <v>20</v>
      </c>
      <c r="H43" s="37">
        <f t="shared" si="14"/>
        <v>122360.6</v>
      </c>
      <c r="I43" s="37">
        <f>I47+I51+I55+I59+I63+I67+I71+I75+I79</f>
        <v>29736.9</v>
      </c>
      <c r="J43" s="37">
        <f t="shared" ref="J43:L43" si="17">J47+J51+J55+J59+J63+J67+J71+J75+J79</f>
        <v>29174.100000000002</v>
      </c>
      <c r="K43" s="37">
        <f t="shared" si="17"/>
        <v>29159.600000000002</v>
      </c>
      <c r="L43" s="37">
        <f t="shared" si="17"/>
        <v>34290.000000000007</v>
      </c>
      <c r="M43" s="38"/>
      <c r="N43" s="38"/>
    </row>
    <row r="44" spans="1:15" ht="35.25" customHeight="1">
      <c r="A44" s="155"/>
      <c r="B44" s="152"/>
      <c r="C44" s="157"/>
      <c r="D44" s="160"/>
      <c r="E44" s="69"/>
      <c r="F44" s="81"/>
      <c r="G44" s="36" t="s">
        <v>21</v>
      </c>
      <c r="H44" s="37">
        <f t="shared" si="14"/>
        <v>0</v>
      </c>
      <c r="I44" s="37">
        <f>I48+I52+I56+I60+I64+I68+I72+I76+I80</f>
        <v>0</v>
      </c>
      <c r="J44" s="37">
        <f t="shared" ref="J44:L44" si="18">J48+J52+J56+J60+J64+J68+J72+J76+J80</f>
        <v>0</v>
      </c>
      <c r="K44" s="37">
        <f t="shared" si="18"/>
        <v>0</v>
      </c>
      <c r="L44" s="37">
        <f t="shared" si="18"/>
        <v>0</v>
      </c>
      <c r="M44" s="38"/>
      <c r="N44" s="38"/>
    </row>
    <row r="45" spans="1:15" ht="24" customHeight="1">
      <c r="A45" s="112" t="s">
        <v>23</v>
      </c>
      <c r="B45" s="113" t="s">
        <v>44</v>
      </c>
      <c r="C45" s="65"/>
      <c r="D45" s="83" t="s">
        <v>45</v>
      </c>
      <c r="E45" s="69" t="s">
        <v>105</v>
      </c>
      <c r="F45" s="70" t="s">
        <v>119</v>
      </c>
      <c r="G45" s="35" t="s">
        <v>12</v>
      </c>
      <c r="H45" s="40">
        <f>H46+H47+H48</f>
        <v>20000</v>
      </c>
      <c r="I45" s="40">
        <f>I46+I47+I48</f>
        <v>5000</v>
      </c>
      <c r="J45" s="40">
        <f t="shared" ref="J45:L45" si="19">J46+J47+J48</f>
        <v>4892</v>
      </c>
      <c r="K45" s="40">
        <f t="shared" si="19"/>
        <v>4740</v>
      </c>
      <c r="L45" s="40">
        <f t="shared" si="19"/>
        <v>5368</v>
      </c>
      <c r="M45" s="38"/>
      <c r="N45" s="40"/>
    </row>
    <row r="46" spans="1:15" ht="33" customHeight="1">
      <c r="A46" s="112"/>
      <c r="B46" s="113"/>
      <c r="C46" s="65"/>
      <c r="D46" s="83"/>
      <c r="E46" s="69"/>
      <c r="F46" s="70"/>
      <c r="G46" s="35" t="s">
        <v>19</v>
      </c>
      <c r="H46" s="37">
        <f>I46+J46+K46+L46</f>
        <v>0</v>
      </c>
      <c r="I46" s="40">
        <v>0</v>
      </c>
      <c r="J46" s="40">
        <v>0</v>
      </c>
      <c r="K46" s="40">
        <v>0</v>
      </c>
      <c r="L46" s="40">
        <v>0</v>
      </c>
      <c r="M46" s="38"/>
      <c r="N46" s="38"/>
    </row>
    <row r="47" spans="1:15" ht="31.5">
      <c r="A47" s="112"/>
      <c r="B47" s="113"/>
      <c r="C47" s="65"/>
      <c r="D47" s="83"/>
      <c r="E47" s="69"/>
      <c r="F47" s="70"/>
      <c r="G47" s="35" t="s">
        <v>20</v>
      </c>
      <c r="H47" s="40">
        <f>I47+J47+K47+L47</f>
        <v>20000</v>
      </c>
      <c r="I47" s="40">
        <v>5000</v>
      </c>
      <c r="J47" s="40">
        <f>4992-100</f>
        <v>4892</v>
      </c>
      <c r="K47" s="40">
        <v>4740</v>
      </c>
      <c r="L47" s="56">
        <v>5368</v>
      </c>
      <c r="M47" s="38"/>
      <c r="N47" s="43"/>
      <c r="O47" s="38"/>
    </row>
    <row r="48" spans="1:15" ht="36.75" customHeight="1">
      <c r="A48" s="112"/>
      <c r="B48" s="113"/>
      <c r="C48" s="65"/>
      <c r="D48" s="83"/>
      <c r="E48" s="69"/>
      <c r="F48" s="70"/>
      <c r="G48" s="35" t="s">
        <v>21</v>
      </c>
      <c r="H48" s="37">
        <f>I48+J48+K48+L48</f>
        <v>0</v>
      </c>
      <c r="I48" s="40">
        <v>0</v>
      </c>
      <c r="J48" s="40">
        <v>0</v>
      </c>
      <c r="K48" s="40">
        <v>0</v>
      </c>
      <c r="L48" s="40">
        <v>0</v>
      </c>
      <c r="M48" s="38"/>
    </row>
    <row r="49" spans="1:15" ht="21.75" customHeight="1">
      <c r="A49" s="75" t="s">
        <v>24</v>
      </c>
      <c r="B49" s="82" t="s">
        <v>46</v>
      </c>
      <c r="C49" s="105"/>
      <c r="D49" s="118" t="s">
        <v>45</v>
      </c>
      <c r="E49" s="69" t="s">
        <v>105</v>
      </c>
      <c r="F49" s="84" t="s">
        <v>120</v>
      </c>
      <c r="G49" s="35" t="s">
        <v>12</v>
      </c>
      <c r="H49" s="40">
        <f>H50+H51+H52</f>
        <v>38975.9</v>
      </c>
      <c r="I49" s="40">
        <f>I50+I51+I52</f>
        <v>9700</v>
      </c>
      <c r="J49" s="40">
        <f>J50+J51+J52</f>
        <v>9539.7000000000007</v>
      </c>
      <c r="K49" s="40">
        <f t="shared" ref="K49:L49" si="20">K50+K51+K52</f>
        <v>9600</v>
      </c>
      <c r="L49" s="40">
        <f t="shared" si="20"/>
        <v>10136.200000000001</v>
      </c>
      <c r="M49" s="38"/>
      <c r="N49" s="38"/>
    </row>
    <row r="50" spans="1:15" ht="31.5">
      <c r="A50" s="75"/>
      <c r="B50" s="82"/>
      <c r="C50" s="105"/>
      <c r="D50" s="118"/>
      <c r="E50" s="69"/>
      <c r="F50" s="84"/>
      <c r="G50" s="35" t="s">
        <v>19</v>
      </c>
      <c r="H50" s="40">
        <f t="shared" ref="H50:H52" si="21">I50+J50+K50+L50</f>
        <v>0</v>
      </c>
      <c r="I50" s="40">
        <v>0</v>
      </c>
      <c r="J50" s="40">
        <v>0</v>
      </c>
      <c r="K50" s="40">
        <v>0</v>
      </c>
      <c r="L50" s="40">
        <v>0</v>
      </c>
      <c r="M50" s="38"/>
    </row>
    <row r="51" spans="1:15" ht="31.5">
      <c r="A51" s="75"/>
      <c r="B51" s="82"/>
      <c r="C51" s="105"/>
      <c r="D51" s="118"/>
      <c r="E51" s="69"/>
      <c r="F51" s="84"/>
      <c r="G51" s="35" t="s">
        <v>20</v>
      </c>
      <c r="H51" s="40">
        <f t="shared" si="21"/>
        <v>38975.9</v>
      </c>
      <c r="I51" s="40">
        <v>9700</v>
      </c>
      <c r="J51" s="40">
        <v>9539.7000000000007</v>
      </c>
      <c r="K51" s="40">
        <v>9600</v>
      </c>
      <c r="L51" s="56">
        <v>10136.200000000001</v>
      </c>
      <c r="M51" s="38"/>
      <c r="N51" s="43"/>
      <c r="O51" s="38"/>
    </row>
    <row r="52" spans="1:15" ht="35.25" customHeight="1">
      <c r="A52" s="75"/>
      <c r="B52" s="82"/>
      <c r="C52" s="105"/>
      <c r="D52" s="118"/>
      <c r="E52" s="69"/>
      <c r="F52" s="84"/>
      <c r="G52" s="35" t="s">
        <v>21</v>
      </c>
      <c r="H52" s="40">
        <f t="shared" si="21"/>
        <v>0</v>
      </c>
      <c r="I52" s="40">
        <v>0</v>
      </c>
      <c r="J52" s="40">
        <v>0</v>
      </c>
      <c r="K52" s="40">
        <v>0</v>
      </c>
      <c r="L52" s="40">
        <v>0</v>
      </c>
      <c r="M52" s="38"/>
    </row>
    <row r="53" spans="1:15" ht="16.5" customHeight="1">
      <c r="A53" s="75" t="s">
        <v>25</v>
      </c>
      <c r="B53" s="82" t="s">
        <v>48</v>
      </c>
      <c r="C53" s="105"/>
      <c r="D53" s="119" t="s">
        <v>45</v>
      </c>
      <c r="E53" s="69" t="s">
        <v>103</v>
      </c>
      <c r="F53" s="84" t="s">
        <v>121</v>
      </c>
      <c r="G53" s="35" t="s">
        <v>12</v>
      </c>
      <c r="H53" s="40">
        <f>H54+H55+H56</f>
        <v>412.8</v>
      </c>
      <c r="I53" s="40">
        <f t="shared" ref="I53:L53" si="22">I54+I55+I56</f>
        <v>53.2</v>
      </c>
      <c r="J53" s="40">
        <f t="shared" si="22"/>
        <v>42.1</v>
      </c>
      <c r="K53" s="40">
        <f t="shared" si="22"/>
        <v>166</v>
      </c>
      <c r="L53" s="40">
        <f t="shared" si="22"/>
        <v>151.5</v>
      </c>
      <c r="M53" s="38"/>
      <c r="N53" s="38"/>
    </row>
    <row r="54" spans="1:15" ht="31.5">
      <c r="A54" s="75"/>
      <c r="B54" s="82"/>
      <c r="C54" s="105"/>
      <c r="D54" s="119"/>
      <c r="E54" s="69"/>
      <c r="F54" s="84"/>
      <c r="G54" s="35" t="s">
        <v>19</v>
      </c>
      <c r="H54" s="40">
        <f t="shared" ref="H54:H56" si="23">I54+J54+K54+L54</f>
        <v>0</v>
      </c>
      <c r="I54" s="40">
        <v>0</v>
      </c>
      <c r="J54" s="40">
        <v>0</v>
      </c>
      <c r="K54" s="40">
        <v>0</v>
      </c>
      <c r="L54" s="40">
        <v>0</v>
      </c>
      <c r="M54" s="38"/>
    </row>
    <row r="55" spans="1:15" ht="31.5">
      <c r="A55" s="75"/>
      <c r="B55" s="82"/>
      <c r="C55" s="105"/>
      <c r="D55" s="119"/>
      <c r="E55" s="69"/>
      <c r="F55" s="84"/>
      <c r="G55" s="35" t="s">
        <v>20</v>
      </c>
      <c r="H55" s="40">
        <f t="shared" si="23"/>
        <v>412.8</v>
      </c>
      <c r="I55" s="40">
        <v>53.2</v>
      </c>
      <c r="J55" s="40">
        <v>42.1</v>
      </c>
      <c r="K55" s="40">
        <v>166</v>
      </c>
      <c r="L55" s="56">
        <v>151.5</v>
      </c>
      <c r="M55" s="38"/>
      <c r="N55" s="43"/>
      <c r="O55" s="38"/>
    </row>
    <row r="56" spans="1:15" ht="41.25" customHeight="1">
      <c r="A56" s="75"/>
      <c r="B56" s="82"/>
      <c r="C56" s="105"/>
      <c r="D56" s="119"/>
      <c r="E56" s="69"/>
      <c r="F56" s="84"/>
      <c r="G56" s="35" t="s">
        <v>21</v>
      </c>
      <c r="H56" s="40">
        <f t="shared" si="23"/>
        <v>0</v>
      </c>
      <c r="I56" s="40">
        <v>0</v>
      </c>
      <c r="J56" s="40">
        <v>0</v>
      </c>
      <c r="K56" s="40">
        <v>0</v>
      </c>
      <c r="L56" s="40">
        <v>0</v>
      </c>
      <c r="M56" s="38"/>
    </row>
    <row r="57" spans="1:15" ht="16.5" customHeight="1">
      <c r="A57" s="75" t="s">
        <v>26</v>
      </c>
      <c r="B57" s="82" t="s">
        <v>49</v>
      </c>
      <c r="C57" s="105"/>
      <c r="D57" s="119" t="s">
        <v>45</v>
      </c>
      <c r="E57" s="69" t="s">
        <v>103</v>
      </c>
      <c r="F57" s="84" t="s">
        <v>122</v>
      </c>
      <c r="G57" s="35" t="s">
        <v>12</v>
      </c>
      <c r="H57" s="40">
        <f>H58+H59+H60</f>
        <v>439.4</v>
      </c>
      <c r="I57" s="40">
        <f t="shared" ref="I57:L57" si="24">I58+I59+I60</f>
        <v>43.7</v>
      </c>
      <c r="J57" s="40">
        <f t="shared" si="24"/>
        <v>45.1</v>
      </c>
      <c r="K57" s="40">
        <f t="shared" si="24"/>
        <v>157.4</v>
      </c>
      <c r="L57" s="40">
        <f t="shared" si="24"/>
        <v>193.2</v>
      </c>
      <c r="M57" s="38"/>
      <c r="N57" s="38"/>
    </row>
    <row r="58" spans="1:15" ht="31.5">
      <c r="A58" s="75"/>
      <c r="B58" s="82"/>
      <c r="C58" s="105"/>
      <c r="D58" s="119"/>
      <c r="E58" s="69"/>
      <c r="F58" s="84"/>
      <c r="G58" s="35" t="s">
        <v>19</v>
      </c>
      <c r="H58" s="37">
        <f t="shared" ref="H58:H60" si="25">I58+J58+K58+L58</f>
        <v>0</v>
      </c>
      <c r="I58" s="40">
        <v>0</v>
      </c>
      <c r="J58" s="40">
        <v>0</v>
      </c>
      <c r="K58" s="40">
        <v>0</v>
      </c>
      <c r="L58" s="40">
        <v>0</v>
      </c>
      <c r="M58" s="38"/>
    </row>
    <row r="59" spans="1:15" ht="31.5">
      <c r="A59" s="75"/>
      <c r="B59" s="82"/>
      <c r="C59" s="105"/>
      <c r="D59" s="119"/>
      <c r="E59" s="69"/>
      <c r="F59" s="84"/>
      <c r="G59" s="35" t="s">
        <v>20</v>
      </c>
      <c r="H59" s="40">
        <f t="shared" si="25"/>
        <v>439.4</v>
      </c>
      <c r="I59" s="40">
        <v>43.7</v>
      </c>
      <c r="J59" s="40">
        <v>45.1</v>
      </c>
      <c r="K59" s="40">
        <v>157.4</v>
      </c>
      <c r="L59" s="56">
        <v>193.2</v>
      </c>
      <c r="M59" s="38"/>
      <c r="N59" s="43"/>
      <c r="O59" s="38"/>
    </row>
    <row r="60" spans="1:15" ht="37.5" customHeight="1">
      <c r="A60" s="75"/>
      <c r="B60" s="82"/>
      <c r="C60" s="105"/>
      <c r="D60" s="119"/>
      <c r="E60" s="69"/>
      <c r="F60" s="84"/>
      <c r="G60" s="35" t="s">
        <v>21</v>
      </c>
      <c r="H60" s="40">
        <f t="shared" si="25"/>
        <v>0</v>
      </c>
      <c r="I60" s="40">
        <v>0</v>
      </c>
      <c r="J60" s="40">
        <v>0</v>
      </c>
      <c r="K60" s="40">
        <v>0</v>
      </c>
      <c r="L60" s="40">
        <v>0</v>
      </c>
      <c r="M60" s="38"/>
    </row>
    <row r="61" spans="1:15" ht="15.75" customHeight="1">
      <c r="A61" s="26" t="s">
        <v>47</v>
      </c>
      <c r="B61" s="114" t="s">
        <v>50</v>
      </c>
      <c r="C61" s="115"/>
      <c r="D61" s="116" t="s">
        <v>45</v>
      </c>
      <c r="E61" s="69" t="s">
        <v>103</v>
      </c>
      <c r="F61" s="117" t="s">
        <v>123</v>
      </c>
      <c r="G61" s="35" t="s">
        <v>12</v>
      </c>
      <c r="H61" s="40">
        <f>H62+H63+H64</f>
        <v>52763.199999999997</v>
      </c>
      <c r="I61" s="40">
        <f t="shared" ref="I61:L61" si="26">I62+I63+I64</f>
        <v>13200</v>
      </c>
      <c r="J61" s="40">
        <f t="shared" si="26"/>
        <v>13220.2</v>
      </c>
      <c r="K61" s="40">
        <f t="shared" si="26"/>
        <v>12500</v>
      </c>
      <c r="L61" s="40">
        <f t="shared" si="26"/>
        <v>13843</v>
      </c>
      <c r="M61" s="38"/>
      <c r="N61" s="38"/>
    </row>
    <row r="62" spans="1:15" ht="31.5">
      <c r="A62" s="27"/>
      <c r="B62" s="114"/>
      <c r="C62" s="115"/>
      <c r="D62" s="116"/>
      <c r="E62" s="69"/>
      <c r="F62" s="117"/>
      <c r="G62" s="35" t="s">
        <v>52</v>
      </c>
      <c r="H62" s="40">
        <f t="shared" ref="H62:H64" si="27">I62+J62+K62+L62</f>
        <v>0</v>
      </c>
      <c r="I62" s="40">
        <v>0</v>
      </c>
      <c r="J62" s="40">
        <v>0</v>
      </c>
      <c r="K62" s="40">
        <v>0</v>
      </c>
      <c r="L62" s="40">
        <v>0</v>
      </c>
      <c r="M62" s="38"/>
    </row>
    <row r="63" spans="1:15" ht="31.5">
      <c r="A63" s="27"/>
      <c r="B63" s="114"/>
      <c r="C63" s="115"/>
      <c r="D63" s="116"/>
      <c r="E63" s="69"/>
      <c r="F63" s="117"/>
      <c r="G63" s="35" t="s">
        <v>20</v>
      </c>
      <c r="H63" s="40">
        <f t="shared" si="27"/>
        <v>52763.199999999997</v>
      </c>
      <c r="I63" s="40">
        <v>13200</v>
      </c>
      <c r="J63" s="40">
        <v>13220.2</v>
      </c>
      <c r="K63" s="40">
        <v>12500</v>
      </c>
      <c r="L63" s="40">
        <v>13843</v>
      </c>
      <c r="M63" s="38"/>
      <c r="O63" s="38"/>
    </row>
    <row r="64" spans="1:15" ht="39" customHeight="1">
      <c r="A64" s="28"/>
      <c r="B64" s="114"/>
      <c r="C64" s="115"/>
      <c r="D64" s="116"/>
      <c r="E64" s="69"/>
      <c r="F64" s="117"/>
      <c r="G64" s="35" t="s">
        <v>21</v>
      </c>
      <c r="H64" s="40">
        <f t="shared" si="27"/>
        <v>0</v>
      </c>
      <c r="I64" s="40">
        <v>0</v>
      </c>
      <c r="J64" s="40">
        <v>0</v>
      </c>
      <c r="K64" s="40">
        <v>0</v>
      </c>
      <c r="L64" s="40">
        <v>0</v>
      </c>
      <c r="M64" s="38"/>
    </row>
    <row r="65" spans="1:15" ht="15.75" customHeight="1">
      <c r="A65" s="75" t="s">
        <v>53</v>
      </c>
      <c r="B65" s="82" t="s">
        <v>54</v>
      </c>
      <c r="C65" s="65"/>
      <c r="D65" s="83" t="s">
        <v>55</v>
      </c>
      <c r="E65" s="69" t="s">
        <v>103</v>
      </c>
      <c r="F65" s="84" t="s">
        <v>124</v>
      </c>
      <c r="G65" s="35" t="s">
        <v>12</v>
      </c>
      <c r="H65" s="40">
        <f>H66+H67+H68</f>
        <v>7804.5</v>
      </c>
      <c r="I65" s="40">
        <f t="shared" ref="I65:L65" si="28">I66+I67+I68</f>
        <v>1400</v>
      </c>
      <c r="J65" s="40">
        <f t="shared" si="28"/>
        <v>1295</v>
      </c>
      <c r="K65" s="40">
        <f t="shared" si="28"/>
        <v>1605</v>
      </c>
      <c r="L65" s="40">
        <f t="shared" si="28"/>
        <v>3504.5</v>
      </c>
      <c r="M65" s="38"/>
      <c r="N65" s="38"/>
    </row>
    <row r="66" spans="1:15" ht="31.5">
      <c r="A66" s="75"/>
      <c r="B66" s="82"/>
      <c r="C66" s="65"/>
      <c r="D66" s="83"/>
      <c r="E66" s="69"/>
      <c r="F66" s="84"/>
      <c r="G66" s="35" t="s">
        <v>19</v>
      </c>
      <c r="H66" s="40">
        <f>I66+J66+K66+L66</f>
        <v>0</v>
      </c>
      <c r="I66" s="40">
        <v>0</v>
      </c>
      <c r="J66" s="40">
        <v>0</v>
      </c>
      <c r="K66" s="40">
        <v>0</v>
      </c>
      <c r="L66" s="40">
        <v>0</v>
      </c>
      <c r="M66" s="38"/>
    </row>
    <row r="67" spans="1:15" ht="33.75" customHeight="1">
      <c r="A67" s="75"/>
      <c r="B67" s="82"/>
      <c r="C67" s="65"/>
      <c r="D67" s="83"/>
      <c r="E67" s="69"/>
      <c r="F67" s="84"/>
      <c r="G67" s="35" t="s">
        <v>20</v>
      </c>
      <c r="H67" s="40">
        <f t="shared" ref="H67:H95" si="29">I67+J67+K67+L67</f>
        <v>7804.5</v>
      </c>
      <c r="I67" s="40">
        <v>1400</v>
      </c>
      <c r="J67" s="40">
        <f>2000-705</f>
        <v>1295</v>
      </c>
      <c r="K67" s="40">
        <v>1605</v>
      </c>
      <c r="L67" s="40">
        <v>3504.5</v>
      </c>
      <c r="M67" s="38"/>
      <c r="N67" s="43"/>
      <c r="O67" s="38"/>
    </row>
    <row r="68" spans="1:15" ht="37.5" customHeight="1">
      <c r="A68" s="75"/>
      <c r="B68" s="82"/>
      <c r="C68" s="65"/>
      <c r="D68" s="83"/>
      <c r="E68" s="69"/>
      <c r="F68" s="84"/>
      <c r="G68" s="35" t="s">
        <v>21</v>
      </c>
      <c r="H68" s="40">
        <f t="shared" si="29"/>
        <v>0</v>
      </c>
      <c r="I68" s="40">
        <v>0</v>
      </c>
      <c r="J68" s="40">
        <v>0</v>
      </c>
      <c r="K68" s="40">
        <v>0</v>
      </c>
      <c r="L68" s="40">
        <v>0</v>
      </c>
      <c r="M68" s="38"/>
    </row>
    <row r="69" spans="1:15" ht="16.5" customHeight="1">
      <c r="A69" s="75" t="s">
        <v>56</v>
      </c>
      <c r="B69" s="82" t="s">
        <v>57</v>
      </c>
      <c r="C69" s="65"/>
      <c r="D69" s="120" t="s">
        <v>55</v>
      </c>
      <c r="E69" s="69" t="s">
        <v>103</v>
      </c>
      <c r="F69" s="125" t="s">
        <v>125</v>
      </c>
      <c r="G69" s="35" t="s">
        <v>12</v>
      </c>
      <c r="H69" s="40">
        <f>H70+H71+H72</f>
        <v>640.79999999999995</v>
      </c>
      <c r="I69" s="40">
        <f t="shared" ref="I69:L69" si="30">I70+I71+I72</f>
        <v>110</v>
      </c>
      <c r="J69" s="40">
        <f t="shared" si="30"/>
        <v>60</v>
      </c>
      <c r="K69" s="40">
        <f t="shared" si="30"/>
        <v>140</v>
      </c>
      <c r="L69" s="40">
        <f t="shared" si="30"/>
        <v>330.8</v>
      </c>
      <c r="M69" s="38"/>
    </row>
    <row r="70" spans="1:15" ht="36.75" customHeight="1">
      <c r="A70" s="75"/>
      <c r="B70" s="76"/>
      <c r="C70" s="123"/>
      <c r="D70" s="121"/>
      <c r="E70" s="69"/>
      <c r="F70" s="126"/>
      <c r="G70" s="35" t="s">
        <v>19</v>
      </c>
      <c r="H70" s="40">
        <f t="shared" si="29"/>
        <v>0</v>
      </c>
      <c r="I70" s="44">
        <v>0</v>
      </c>
      <c r="J70" s="44">
        <v>0</v>
      </c>
      <c r="K70" s="44">
        <v>0</v>
      </c>
      <c r="L70" s="44">
        <v>0</v>
      </c>
      <c r="M70" s="38"/>
    </row>
    <row r="71" spans="1:15" ht="33.75" customHeight="1">
      <c r="A71" s="75"/>
      <c r="B71" s="76"/>
      <c r="C71" s="123"/>
      <c r="D71" s="121"/>
      <c r="E71" s="69"/>
      <c r="F71" s="126"/>
      <c r="G71" s="35" t="s">
        <v>20</v>
      </c>
      <c r="H71" s="40">
        <f t="shared" si="29"/>
        <v>640.79999999999995</v>
      </c>
      <c r="I71" s="44">
        <v>110</v>
      </c>
      <c r="J71" s="44">
        <f>170-110</f>
        <v>60</v>
      </c>
      <c r="K71" s="44">
        <v>140</v>
      </c>
      <c r="L71" s="44">
        <v>330.8</v>
      </c>
      <c r="M71" s="38"/>
      <c r="N71" s="45"/>
      <c r="O71" s="38"/>
    </row>
    <row r="72" spans="1:15" ht="33.75" customHeight="1">
      <c r="A72" s="75"/>
      <c r="B72" s="76"/>
      <c r="C72" s="124"/>
      <c r="D72" s="122"/>
      <c r="E72" s="69"/>
      <c r="F72" s="127"/>
      <c r="G72" s="35" t="s">
        <v>21</v>
      </c>
      <c r="H72" s="40">
        <f t="shared" si="29"/>
        <v>0</v>
      </c>
      <c r="I72" s="44">
        <v>0</v>
      </c>
      <c r="J72" s="44">
        <v>0</v>
      </c>
      <c r="K72" s="44">
        <v>0</v>
      </c>
      <c r="L72" s="44">
        <v>0</v>
      </c>
      <c r="M72" s="38"/>
    </row>
    <row r="73" spans="1:15" ht="16.5" customHeight="1">
      <c r="A73" s="75" t="s">
        <v>59</v>
      </c>
      <c r="B73" s="82" t="s">
        <v>58</v>
      </c>
      <c r="C73" s="65"/>
      <c r="D73" s="118" t="s">
        <v>55</v>
      </c>
      <c r="E73" s="69" t="s">
        <v>103</v>
      </c>
      <c r="F73" s="84" t="s">
        <v>126</v>
      </c>
      <c r="G73" s="35" t="s">
        <v>12</v>
      </c>
      <c r="H73" s="44">
        <f>H74+H75+H76</f>
        <v>1318.8</v>
      </c>
      <c r="I73" s="44">
        <f t="shared" ref="I73:L73" si="31">I74+I75+I76</f>
        <v>230</v>
      </c>
      <c r="J73" s="44">
        <f t="shared" si="31"/>
        <v>80</v>
      </c>
      <c r="K73" s="44">
        <f t="shared" si="31"/>
        <v>246</v>
      </c>
      <c r="L73" s="44">
        <f t="shared" si="31"/>
        <v>762.8</v>
      </c>
      <c r="M73" s="38"/>
    </row>
    <row r="74" spans="1:15" ht="31.5" customHeight="1">
      <c r="A74" s="75"/>
      <c r="B74" s="82"/>
      <c r="C74" s="65"/>
      <c r="D74" s="118"/>
      <c r="E74" s="69"/>
      <c r="F74" s="84"/>
      <c r="G74" s="35" t="s">
        <v>60</v>
      </c>
      <c r="H74" s="40">
        <f t="shared" si="29"/>
        <v>0</v>
      </c>
      <c r="I74" s="44">
        <v>0</v>
      </c>
      <c r="J74" s="44">
        <v>0</v>
      </c>
      <c r="K74" s="44">
        <v>0</v>
      </c>
      <c r="L74" s="44">
        <v>0</v>
      </c>
      <c r="M74" s="38"/>
    </row>
    <row r="75" spans="1:15" ht="42.75" customHeight="1">
      <c r="A75" s="75"/>
      <c r="B75" s="82"/>
      <c r="C75" s="65"/>
      <c r="D75" s="118"/>
      <c r="E75" s="69"/>
      <c r="F75" s="84"/>
      <c r="G75" s="35" t="s">
        <v>20</v>
      </c>
      <c r="H75" s="40">
        <f t="shared" si="29"/>
        <v>1318.8</v>
      </c>
      <c r="I75" s="44">
        <v>230</v>
      </c>
      <c r="J75" s="44">
        <f>350-270</f>
        <v>80</v>
      </c>
      <c r="K75" s="44">
        <v>246</v>
      </c>
      <c r="L75" s="44">
        <v>762.8</v>
      </c>
      <c r="M75" s="38"/>
      <c r="N75" s="45"/>
      <c r="O75" s="38"/>
    </row>
    <row r="76" spans="1:15" ht="195.75" customHeight="1">
      <c r="A76" s="75"/>
      <c r="B76" s="82"/>
      <c r="C76" s="65"/>
      <c r="D76" s="118"/>
      <c r="E76" s="69"/>
      <c r="F76" s="84"/>
      <c r="G76" s="35" t="s">
        <v>21</v>
      </c>
      <c r="H76" s="40">
        <f t="shared" si="29"/>
        <v>0</v>
      </c>
      <c r="I76" s="44">
        <v>0</v>
      </c>
      <c r="J76" s="44">
        <v>0</v>
      </c>
      <c r="K76" s="44">
        <v>0</v>
      </c>
      <c r="L76" s="44">
        <v>0</v>
      </c>
      <c r="M76" s="38"/>
    </row>
    <row r="77" spans="1:15" ht="23.25" customHeight="1">
      <c r="A77" s="62" t="s">
        <v>104</v>
      </c>
      <c r="B77" s="59" t="s">
        <v>101</v>
      </c>
      <c r="C77" s="65"/>
      <c r="D77" s="66" t="s">
        <v>102</v>
      </c>
      <c r="E77" s="69" t="s">
        <v>103</v>
      </c>
      <c r="F77" s="70" t="s">
        <v>106</v>
      </c>
      <c r="G77" s="35" t="s">
        <v>12</v>
      </c>
      <c r="H77" s="40">
        <f>H78+H79+H80</f>
        <v>5.2</v>
      </c>
      <c r="I77" s="40">
        <f t="shared" ref="I77:L77" si="32">I78+I79+I80</f>
        <v>0</v>
      </c>
      <c r="J77" s="40">
        <f t="shared" si="32"/>
        <v>0</v>
      </c>
      <c r="K77" s="40">
        <f t="shared" si="32"/>
        <v>5.2</v>
      </c>
      <c r="L77" s="40">
        <f t="shared" si="32"/>
        <v>0</v>
      </c>
      <c r="M77" s="38"/>
    </row>
    <row r="78" spans="1:15" ht="48.75" customHeight="1">
      <c r="A78" s="63"/>
      <c r="B78" s="60"/>
      <c r="C78" s="63"/>
      <c r="D78" s="67"/>
      <c r="E78" s="69"/>
      <c r="F78" s="71"/>
      <c r="G78" s="35" t="s">
        <v>60</v>
      </c>
      <c r="H78" s="40">
        <f t="shared" si="29"/>
        <v>0</v>
      </c>
      <c r="I78" s="44">
        <v>0</v>
      </c>
      <c r="J78" s="44">
        <v>0</v>
      </c>
      <c r="K78" s="44">
        <v>0</v>
      </c>
      <c r="L78" s="44">
        <v>0</v>
      </c>
      <c r="M78" s="38"/>
    </row>
    <row r="79" spans="1:15" ht="30.75" customHeight="1">
      <c r="A79" s="63"/>
      <c r="B79" s="60"/>
      <c r="C79" s="63"/>
      <c r="D79" s="67"/>
      <c r="E79" s="69"/>
      <c r="F79" s="71"/>
      <c r="G79" s="35" t="s">
        <v>20</v>
      </c>
      <c r="H79" s="40">
        <f t="shared" si="29"/>
        <v>5.2</v>
      </c>
      <c r="I79" s="44">
        <v>0</v>
      </c>
      <c r="J79" s="44">
        <v>0</v>
      </c>
      <c r="K79" s="44">
        <v>5.2</v>
      </c>
      <c r="L79" s="44">
        <v>0</v>
      </c>
      <c r="M79" s="38"/>
      <c r="O79" s="38"/>
    </row>
    <row r="80" spans="1:15" ht="39" customHeight="1">
      <c r="A80" s="64"/>
      <c r="B80" s="61"/>
      <c r="C80" s="64"/>
      <c r="D80" s="68"/>
      <c r="E80" s="69"/>
      <c r="F80" s="72"/>
      <c r="G80" s="35" t="s">
        <v>21</v>
      </c>
      <c r="H80" s="40">
        <f t="shared" si="29"/>
        <v>0</v>
      </c>
      <c r="I80" s="44">
        <v>0</v>
      </c>
      <c r="J80" s="44">
        <v>0</v>
      </c>
      <c r="K80" s="44">
        <v>0</v>
      </c>
      <c r="L80" s="44">
        <v>0</v>
      </c>
      <c r="M80" s="38"/>
    </row>
    <row r="81" spans="1:15" ht="16.5" customHeight="1">
      <c r="A81" s="75" t="s">
        <v>27</v>
      </c>
      <c r="B81" s="76" t="s">
        <v>61</v>
      </c>
      <c r="C81" s="77">
        <v>1</v>
      </c>
      <c r="D81" s="78" t="s">
        <v>62</v>
      </c>
      <c r="E81" s="69" t="s">
        <v>103</v>
      </c>
      <c r="F81" s="79" t="s">
        <v>115</v>
      </c>
      <c r="G81" s="36" t="s">
        <v>12</v>
      </c>
      <c r="H81" s="46">
        <f>H82+H83+H84</f>
        <v>2685</v>
      </c>
      <c r="I81" s="46">
        <f t="shared" ref="I81:L81" si="33">I82+I83+I84</f>
        <v>645</v>
      </c>
      <c r="J81" s="46">
        <f t="shared" si="33"/>
        <v>690</v>
      </c>
      <c r="K81" s="46">
        <f t="shared" si="33"/>
        <v>690</v>
      </c>
      <c r="L81" s="46">
        <f t="shared" si="33"/>
        <v>660</v>
      </c>
      <c r="M81" s="38"/>
    </row>
    <row r="82" spans="1:15" ht="31.5">
      <c r="A82" s="75"/>
      <c r="B82" s="76"/>
      <c r="C82" s="77"/>
      <c r="D82" s="78"/>
      <c r="E82" s="69"/>
      <c r="F82" s="80"/>
      <c r="G82" s="36" t="s">
        <v>19</v>
      </c>
      <c r="H82" s="37">
        <f t="shared" si="29"/>
        <v>0</v>
      </c>
      <c r="I82" s="46">
        <f>I86</f>
        <v>0</v>
      </c>
      <c r="J82" s="46">
        <f t="shared" ref="J82:L82" si="34">J86</f>
        <v>0</v>
      </c>
      <c r="K82" s="46">
        <f t="shared" si="34"/>
        <v>0</v>
      </c>
      <c r="L82" s="46">
        <f t="shared" si="34"/>
        <v>0</v>
      </c>
      <c r="M82" s="38"/>
    </row>
    <row r="83" spans="1:15" ht="31.5">
      <c r="A83" s="75"/>
      <c r="B83" s="76"/>
      <c r="C83" s="77"/>
      <c r="D83" s="78"/>
      <c r="E83" s="69"/>
      <c r="F83" s="80"/>
      <c r="G83" s="36" t="s">
        <v>20</v>
      </c>
      <c r="H83" s="37">
        <f t="shared" si="29"/>
        <v>0</v>
      </c>
      <c r="I83" s="46">
        <f>I87</f>
        <v>0</v>
      </c>
      <c r="J83" s="46">
        <f t="shared" ref="J83:L83" si="35">J87</f>
        <v>0</v>
      </c>
      <c r="K83" s="46">
        <f t="shared" si="35"/>
        <v>0</v>
      </c>
      <c r="L83" s="46">
        <f t="shared" si="35"/>
        <v>0</v>
      </c>
      <c r="M83" s="38"/>
    </row>
    <row r="84" spans="1:15" ht="34.5" customHeight="1">
      <c r="A84" s="75"/>
      <c r="B84" s="76"/>
      <c r="C84" s="77"/>
      <c r="D84" s="78"/>
      <c r="E84" s="69"/>
      <c r="F84" s="81"/>
      <c r="G84" s="36" t="s">
        <v>21</v>
      </c>
      <c r="H84" s="37">
        <f t="shared" si="29"/>
        <v>2685</v>
      </c>
      <c r="I84" s="46">
        <f>I88</f>
        <v>645</v>
      </c>
      <c r="J84" s="46">
        <f t="shared" ref="J84:L84" si="36">J88</f>
        <v>690</v>
      </c>
      <c r="K84" s="46">
        <f t="shared" si="36"/>
        <v>690</v>
      </c>
      <c r="L84" s="46">
        <f t="shared" si="36"/>
        <v>660</v>
      </c>
      <c r="M84" s="38"/>
    </row>
    <row r="85" spans="1:15" ht="16.5" customHeight="1">
      <c r="A85" s="75" t="s">
        <v>28</v>
      </c>
      <c r="B85" s="82" t="s">
        <v>63</v>
      </c>
      <c r="C85" s="65">
        <v>1</v>
      </c>
      <c r="D85" s="83" t="s">
        <v>55</v>
      </c>
      <c r="E85" s="69" t="s">
        <v>103</v>
      </c>
      <c r="F85" s="84" t="s">
        <v>134</v>
      </c>
      <c r="G85" s="35" t="s">
        <v>12</v>
      </c>
      <c r="H85" s="46">
        <f>H86+H87+H88</f>
        <v>2685</v>
      </c>
      <c r="I85" s="46">
        <f t="shared" ref="I85:L85" si="37">I86+I87+I88</f>
        <v>645</v>
      </c>
      <c r="J85" s="46">
        <f t="shared" si="37"/>
        <v>690</v>
      </c>
      <c r="K85" s="46">
        <f t="shared" si="37"/>
        <v>690</v>
      </c>
      <c r="L85" s="46">
        <f t="shared" si="37"/>
        <v>660</v>
      </c>
      <c r="M85" s="38"/>
    </row>
    <row r="86" spans="1:15" ht="47.25">
      <c r="A86" s="75"/>
      <c r="B86" s="82"/>
      <c r="C86" s="65"/>
      <c r="D86" s="83"/>
      <c r="E86" s="69"/>
      <c r="F86" s="84"/>
      <c r="G86" s="35" t="s">
        <v>60</v>
      </c>
      <c r="H86" s="40">
        <f t="shared" si="29"/>
        <v>0</v>
      </c>
      <c r="I86" s="44">
        <v>0</v>
      </c>
      <c r="J86" s="44">
        <v>0</v>
      </c>
      <c r="K86" s="44">
        <v>0</v>
      </c>
      <c r="L86" s="44">
        <v>0</v>
      </c>
      <c r="M86" s="38"/>
    </row>
    <row r="87" spans="1:15" ht="31.5">
      <c r="A87" s="75"/>
      <c r="B87" s="82"/>
      <c r="C87" s="65"/>
      <c r="D87" s="83"/>
      <c r="E87" s="69"/>
      <c r="F87" s="84"/>
      <c r="G87" s="35" t="s">
        <v>20</v>
      </c>
      <c r="H87" s="40">
        <f t="shared" si="29"/>
        <v>0</v>
      </c>
      <c r="I87" s="44">
        <v>0</v>
      </c>
      <c r="J87" s="44">
        <v>0</v>
      </c>
      <c r="K87" s="44">
        <v>0</v>
      </c>
      <c r="L87" s="44">
        <v>0</v>
      </c>
      <c r="M87" s="38"/>
    </row>
    <row r="88" spans="1:15" ht="42.75" customHeight="1">
      <c r="A88" s="75"/>
      <c r="B88" s="82"/>
      <c r="C88" s="65"/>
      <c r="D88" s="83"/>
      <c r="E88" s="69"/>
      <c r="F88" s="84"/>
      <c r="G88" s="35" t="s">
        <v>21</v>
      </c>
      <c r="H88" s="40">
        <f t="shared" si="29"/>
        <v>2685</v>
      </c>
      <c r="I88" s="44">
        <v>645</v>
      </c>
      <c r="J88" s="44">
        <v>690</v>
      </c>
      <c r="K88" s="44">
        <v>690</v>
      </c>
      <c r="L88" s="44">
        <v>660</v>
      </c>
      <c r="M88" s="38"/>
      <c r="O88" s="38"/>
    </row>
    <row r="89" spans="1:15" ht="16.5" customHeight="1">
      <c r="A89" s="85" t="s">
        <v>29</v>
      </c>
      <c r="B89" s="76" t="s">
        <v>64</v>
      </c>
      <c r="C89" s="77"/>
      <c r="D89" s="78" t="s">
        <v>65</v>
      </c>
      <c r="E89" s="69" t="s">
        <v>107</v>
      </c>
      <c r="F89" s="79" t="s">
        <v>116</v>
      </c>
      <c r="G89" s="36" t="s">
        <v>12</v>
      </c>
      <c r="H89" s="46">
        <f>SUM(H90:H92)</f>
        <v>430.9</v>
      </c>
      <c r="I89" s="46">
        <f t="shared" ref="I89:L89" si="38">SUM(I90:I92)</f>
        <v>0</v>
      </c>
      <c r="J89" s="46">
        <f t="shared" si="38"/>
        <v>0</v>
      </c>
      <c r="K89" s="46">
        <f t="shared" si="38"/>
        <v>0</v>
      </c>
      <c r="L89" s="46">
        <f t="shared" si="38"/>
        <v>430.9</v>
      </c>
      <c r="M89" s="38"/>
    </row>
    <row r="90" spans="1:15" ht="47.25">
      <c r="A90" s="85"/>
      <c r="B90" s="76"/>
      <c r="C90" s="77"/>
      <c r="D90" s="78"/>
      <c r="E90" s="69"/>
      <c r="F90" s="80"/>
      <c r="G90" s="36" t="s">
        <v>60</v>
      </c>
      <c r="H90" s="40">
        <f t="shared" si="29"/>
        <v>0</v>
      </c>
      <c r="I90" s="46">
        <f t="shared" ref="I90:L91" si="39">I94+I99</f>
        <v>0</v>
      </c>
      <c r="J90" s="46">
        <f t="shared" si="39"/>
        <v>0</v>
      </c>
      <c r="K90" s="46">
        <f t="shared" si="39"/>
        <v>0</v>
      </c>
      <c r="L90" s="46">
        <f t="shared" si="39"/>
        <v>0</v>
      </c>
      <c r="M90" s="38"/>
    </row>
    <row r="91" spans="1:15" ht="31.5">
      <c r="A91" s="85"/>
      <c r="B91" s="76"/>
      <c r="C91" s="77"/>
      <c r="D91" s="78"/>
      <c r="E91" s="69"/>
      <c r="F91" s="80"/>
      <c r="G91" s="36" t="s">
        <v>20</v>
      </c>
      <c r="H91" s="40">
        <f t="shared" si="29"/>
        <v>0</v>
      </c>
      <c r="I91" s="46">
        <f t="shared" si="39"/>
        <v>0</v>
      </c>
      <c r="J91" s="46">
        <f t="shared" si="39"/>
        <v>0</v>
      </c>
      <c r="K91" s="46">
        <f t="shared" si="39"/>
        <v>0</v>
      </c>
      <c r="L91" s="46">
        <f t="shared" si="39"/>
        <v>0</v>
      </c>
      <c r="M91" s="38"/>
    </row>
    <row r="92" spans="1:15" ht="33.75" customHeight="1">
      <c r="A92" s="85"/>
      <c r="B92" s="76"/>
      <c r="C92" s="77"/>
      <c r="D92" s="78"/>
      <c r="E92" s="69"/>
      <c r="F92" s="81"/>
      <c r="G92" s="36" t="s">
        <v>21</v>
      </c>
      <c r="H92" s="40">
        <f>K92+L92</f>
        <v>430.9</v>
      </c>
      <c r="I92" s="46">
        <f>I96+I101</f>
        <v>0</v>
      </c>
      <c r="J92" s="46">
        <f>J96+J101</f>
        <v>0</v>
      </c>
      <c r="K92" s="46">
        <f>K93+K98</f>
        <v>0</v>
      </c>
      <c r="L92" s="46">
        <v>430.9</v>
      </c>
      <c r="M92" s="38"/>
    </row>
    <row r="93" spans="1:15" ht="18.75" customHeight="1">
      <c r="A93" s="75" t="s">
        <v>66</v>
      </c>
      <c r="B93" s="82" t="s">
        <v>137</v>
      </c>
      <c r="C93" s="65"/>
      <c r="D93" s="83" t="s">
        <v>67</v>
      </c>
      <c r="E93" s="69" t="s">
        <v>107</v>
      </c>
      <c r="F93" s="84" t="s">
        <v>144</v>
      </c>
      <c r="G93" s="35" t="s">
        <v>12</v>
      </c>
      <c r="H93" s="44">
        <f>SUM(H94:H96)</f>
        <v>200</v>
      </c>
      <c r="I93" s="44">
        <f t="shared" ref="I93:L93" si="40">SUM(I94:I96)</f>
        <v>0</v>
      </c>
      <c r="J93" s="44">
        <f t="shared" si="40"/>
        <v>0</v>
      </c>
      <c r="K93" s="44">
        <f t="shared" si="40"/>
        <v>0</v>
      </c>
      <c r="L93" s="44">
        <f t="shared" si="40"/>
        <v>200</v>
      </c>
      <c r="M93" s="38"/>
    </row>
    <row r="94" spans="1:15" ht="33.75" customHeight="1">
      <c r="A94" s="75"/>
      <c r="B94" s="82"/>
      <c r="C94" s="65"/>
      <c r="D94" s="83"/>
      <c r="E94" s="69"/>
      <c r="F94" s="84"/>
      <c r="G94" s="35" t="s">
        <v>19</v>
      </c>
      <c r="H94" s="40">
        <f t="shared" si="29"/>
        <v>0</v>
      </c>
      <c r="I94" s="44">
        <v>0</v>
      </c>
      <c r="J94" s="44">
        <v>0</v>
      </c>
      <c r="K94" s="44">
        <v>0</v>
      </c>
      <c r="L94" s="44">
        <v>0</v>
      </c>
      <c r="M94" s="38"/>
    </row>
    <row r="95" spans="1:15" ht="31.5">
      <c r="A95" s="75"/>
      <c r="B95" s="82"/>
      <c r="C95" s="65"/>
      <c r="D95" s="83"/>
      <c r="E95" s="69"/>
      <c r="F95" s="84"/>
      <c r="G95" s="35" t="s">
        <v>20</v>
      </c>
      <c r="H95" s="40">
        <f t="shared" si="29"/>
        <v>0</v>
      </c>
      <c r="I95" s="44">
        <v>0</v>
      </c>
      <c r="J95" s="44">
        <v>0</v>
      </c>
      <c r="K95" s="44">
        <v>0</v>
      </c>
      <c r="L95" s="44">
        <v>0</v>
      </c>
      <c r="M95" s="38"/>
    </row>
    <row r="96" spans="1:15" ht="92.25" customHeight="1">
      <c r="A96" s="75"/>
      <c r="B96" s="82"/>
      <c r="C96" s="65"/>
      <c r="D96" s="83"/>
      <c r="E96" s="69"/>
      <c r="F96" s="84"/>
      <c r="G96" s="35" t="s">
        <v>21</v>
      </c>
      <c r="H96" s="40">
        <v>200</v>
      </c>
      <c r="I96" s="44">
        <v>0</v>
      </c>
      <c r="J96" s="44">
        <v>0</v>
      </c>
      <c r="K96" s="44">
        <v>0</v>
      </c>
      <c r="L96" s="58">
        <v>200</v>
      </c>
      <c r="M96" s="38"/>
      <c r="O96" s="38"/>
    </row>
    <row r="97" spans="1:14" ht="144" customHeight="1">
      <c r="A97" s="16" t="s">
        <v>68</v>
      </c>
      <c r="B97" s="55" t="s">
        <v>98</v>
      </c>
      <c r="C97" s="14"/>
      <c r="D97" s="29" t="s">
        <v>109</v>
      </c>
      <c r="E97" s="15" t="s">
        <v>108</v>
      </c>
      <c r="F97" s="41" t="s">
        <v>18</v>
      </c>
      <c r="G97" s="35" t="s">
        <v>21</v>
      </c>
      <c r="H97" s="44" t="s">
        <v>18</v>
      </c>
      <c r="I97" s="44" t="s">
        <v>18</v>
      </c>
      <c r="J97" s="44" t="s">
        <v>18</v>
      </c>
      <c r="K97" s="44" t="s">
        <v>18</v>
      </c>
      <c r="L97" s="44" t="s">
        <v>18</v>
      </c>
      <c r="M97" s="38"/>
    </row>
    <row r="98" spans="1:14" ht="23.25" customHeight="1">
      <c r="A98" s="75" t="s">
        <v>69</v>
      </c>
      <c r="B98" s="128" t="s">
        <v>138</v>
      </c>
      <c r="C98" s="129"/>
      <c r="D98" s="118" t="s">
        <v>18</v>
      </c>
      <c r="E98" s="69" t="s">
        <v>18</v>
      </c>
      <c r="F98" s="111" t="s">
        <v>18</v>
      </c>
      <c r="G98" s="35" t="s">
        <v>12</v>
      </c>
      <c r="H98" s="44">
        <f>H99+H100+H101</f>
        <v>0</v>
      </c>
      <c r="I98" s="44">
        <f t="shared" ref="I98:L98" si="41">I99+I100+I101</f>
        <v>0</v>
      </c>
      <c r="J98" s="44">
        <f t="shared" si="41"/>
        <v>0</v>
      </c>
      <c r="K98" s="44">
        <f t="shared" si="41"/>
        <v>0</v>
      </c>
      <c r="L98" s="44">
        <f t="shared" si="41"/>
        <v>0</v>
      </c>
      <c r="M98" s="38"/>
    </row>
    <row r="99" spans="1:14" ht="47.25">
      <c r="A99" s="75"/>
      <c r="B99" s="128"/>
      <c r="C99" s="129"/>
      <c r="D99" s="118"/>
      <c r="E99" s="69"/>
      <c r="F99" s="111"/>
      <c r="G99" s="35" t="s">
        <v>60</v>
      </c>
      <c r="H99" s="40">
        <f>I99+J99+K99+L99</f>
        <v>0</v>
      </c>
      <c r="I99" s="44">
        <v>0</v>
      </c>
      <c r="J99" s="44">
        <v>0</v>
      </c>
      <c r="K99" s="44">
        <v>0</v>
      </c>
      <c r="L99" s="44">
        <v>0</v>
      </c>
      <c r="M99" s="38"/>
    </row>
    <row r="100" spans="1:14" ht="31.5">
      <c r="A100" s="75"/>
      <c r="B100" s="128"/>
      <c r="C100" s="129"/>
      <c r="D100" s="118"/>
      <c r="E100" s="69"/>
      <c r="F100" s="111"/>
      <c r="G100" s="35" t="s">
        <v>20</v>
      </c>
      <c r="H100" s="40">
        <f t="shared" ref="H100" si="42">I100+J100+K100+L100</f>
        <v>0</v>
      </c>
      <c r="I100" s="44">
        <v>0</v>
      </c>
      <c r="J100" s="44">
        <v>0</v>
      </c>
      <c r="K100" s="44">
        <v>0</v>
      </c>
      <c r="L100" s="44">
        <v>0</v>
      </c>
      <c r="M100" s="38"/>
    </row>
    <row r="101" spans="1:14" ht="35.25" customHeight="1">
      <c r="A101" s="75"/>
      <c r="B101" s="128"/>
      <c r="C101" s="129"/>
      <c r="D101" s="118"/>
      <c r="E101" s="69"/>
      <c r="F101" s="111"/>
      <c r="G101" s="35" t="s">
        <v>21</v>
      </c>
      <c r="H101" s="40">
        <v>0</v>
      </c>
      <c r="I101" s="44">
        <v>0</v>
      </c>
      <c r="J101" s="44">
        <v>0</v>
      </c>
      <c r="K101" s="44">
        <v>0</v>
      </c>
      <c r="L101" s="44">
        <v>0</v>
      </c>
      <c r="M101" s="38"/>
      <c r="N101" s="38"/>
    </row>
    <row r="102" spans="1:14" ht="35.25" customHeight="1">
      <c r="A102" s="54"/>
      <c r="B102" s="113" t="s">
        <v>139</v>
      </c>
      <c r="C102" s="65"/>
      <c r="D102" s="66" t="s">
        <v>142</v>
      </c>
      <c r="E102" s="136" t="s">
        <v>141</v>
      </c>
      <c r="F102" s="70" t="s">
        <v>145</v>
      </c>
      <c r="G102" s="35" t="s">
        <v>12</v>
      </c>
      <c r="H102" s="40">
        <v>230.9</v>
      </c>
      <c r="I102" s="44">
        <v>0</v>
      </c>
      <c r="J102" s="44">
        <v>0</v>
      </c>
      <c r="K102" s="44">
        <v>0</v>
      </c>
      <c r="L102" s="44">
        <v>230.9</v>
      </c>
      <c r="M102" s="38"/>
      <c r="N102" s="38"/>
    </row>
    <row r="103" spans="1:14" ht="35.25" customHeight="1">
      <c r="A103" s="54"/>
      <c r="B103" s="134"/>
      <c r="C103" s="123"/>
      <c r="D103" s="139"/>
      <c r="E103" s="137"/>
      <c r="F103" s="141"/>
      <c r="G103" s="35" t="s">
        <v>60</v>
      </c>
      <c r="H103" s="40">
        <v>0</v>
      </c>
      <c r="I103" s="44">
        <v>0</v>
      </c>
      <c r="J103" s="44">
        <v>0</v>
      </c>
      <c r="K103" s="44">
        <v>0</v>
      </c>
      <c r="L103" s="44">
        <v>0</v>
      </c>
      <c r="M103" s="38"/>
      <c r="N103" s="38"/>
    </row>
    <row r="104" spans="1:14" ht="35.25" customHeight="1">
      <c r="A104" s="54"/>
      <c r="B104" s="134"/>
      <c r="C104" s="123"/>
      <c r="D104" s="139"/>
      <c r="E104" s="137"/>
      <c r="F104" s="141"/>
      <c r="G104" s="35" t="s">
        <v>20</v>
      </c>
      <c r="H104" s="40">
        <v>0</v>
      </c>
      <c r="I104" s="44">
        <v>0</v>
      </c>
      <c r="J104" s="44">
        <v>0</v>
      </c>
      <c r="K104" s="44">
        <v>0</v>
      </c>
      <c r="L104" s="44">
        <v>0</v>
      </c>
      <c r="M104" s="38"/>
      <c r="N104" s="38"/>
    </row>
    <row r="105" spans="1:14" ht="35.25" customHeight="1">
      <c r="A105" s="54"/>
      <c r="B105" s="135"/>
      <c r="C105" s="124"/>
      <c r="D105" s="140"/>
      <c r="E105" s="138"/>
      <c r="F105" s="142"/>
      <c r="G105" s="35" t="s">
        <v>21</v>
      </c>
      <c r="H105" s="40">
        <v>230.9</v>
      </c>
      <c r="I105" s="44">
        <v>0</v>
      </c>
      <c r="J105" s="44">
        <v>0</v>
      </c>
      <c r="K105" s="44">
        <v>0</v>
      </c>
      <c r="L105" s="44">
        <v>230.9</v>
      </c>
      <c r="M105" s="38"/>
      <c r="N105" s="38"/>
    </row>
    <row r="106" spans="1:14" ht="35.25" customHeight="1">
      <c r="A106" s="54"/>
      <c r="B106" s="113" t="s">
        <v>140</v>
      </c>
      <c r="C106" s="65"/>
      <c r="D106" s="136" t="s">
        <v>143</v>
      </c>
      <c r="E106" s="136" t="s">
        <v>18</v>
      </c>
      <c r="F106" s="79" t="s">
        <v>18</v>
      </c>
      <c r="G106" s="35" t="s">
        <v>12</v>
      </c>
      <c r="H106" s="40">
        <v>230.9</v>
      </c>
      <c r="I106" s="44">
        <v>0</v>
      </c>
      <c r="J106" s="44">
        <v>0</v>
      </c>
      <c r="K106" s="44">
        <v>0</v>
      </c>
      <c r="L106" s="44">
        <v>230.9</v>
      </c>
      <c r="M106" s="38"/>
      <c r="N106" s="38"/>
    </row>
    <row r="107" spans="1:14" ht="35.25" customHeight="1">
      <c r="A107" s="54"/>
      <c r="B107" s="134"/>
      <c r="C107" s="123"/>
      <c r="D107" s="137"/>
      <c r="E107" s="137"/>
      <c r="F107" s="80"/>
      <c r="G107" s="35" t="s">
        <v>60</v>
      </c>
      <c r="H107" s="40">
        <v>0</v>
      </c>
      <c r="I107" s="44">
        <v>0</v>
      </c>
      <c r="J107" s="44">
        <v>0</v>
      </c>
      <c r="K107" s="44">
        <v>0</v>
      </c>
      <c r="L107" s="44">
        <v>0</v>
      </c>
      <c r="M107" s="38"/>
      <c r="N107" s="38"/>
    </row>
    <row r="108" spans="1:14" ht="35.25" customHeight="1">
      <c r="A108" s="54"/>
      <c r="B108" s="134"/>
      <c r="C108" s="123"/>
      <c r="D108" s="137"/>
      <c r="E108" s="137"/>
      <c r="F108" s="80"/>
      <c r="G108" s="35" t="s">
        <v>20</v>
      </c>
      <c r="H108" s="40">
        <v>0</v>
      </c>
      <c r="I108" s="44">
        <v>0</v>
      </c>
      <c r="J108" s="44">
        <v>0</v>
      </c>
      <c r="K108" s="44">
        <v>0</v>
      </c>
      <c r="L108" s="44">
        <v>0</v>
      </c>
      <c r="M108" s="38"/>
      <c r="N108" s="38"/>
    </row>
    <row r="109" spans="1:14" ht="35.25" customHeight="1">
      <c r="A109" s="54"/>
      <c r="B109" s="135"/>
      <c r="C109" s="124"/>
      <c r="D109" s="138"/>
      <c r="E109" s="138"/>
      <c r="F109" s="81"/>
      <c r="G109" s="35" t="s">
        <v>21</v>
      </c>
      <c r="H109" s="40">
        <v>230.9</v>
      </c>
      <c r="I109" s="44">
        <v>0</v>
      </c>
      <c r="J109" s="44">
        <v>0</v>
      </c>
      <c r="K109" s="44">
        <v>0</v>
      </c>
      <c r="L109" s="44">
        <v>230.9</v>
      </c>
      <c r="M109" s="38"/>
      <c r="N109" s="38"/>
    </row>
    <row r="110" spans="1:14" ht="22.5" customHeight="1">
      <c r="A110" s="75" t="s">
        <v>70</v>
      </c>
      <c r="B110" s="130" t="s">
        <v>71</v>
      </c>
      <c r="C110" s="143" t="s">
        <v>51</v>
      </c>
      <c r="D110" s="131" t="s">
        <v>72</v>
      </c>
      <c r="E110" s="106" t="s">
        <v>110</v>
      </c>
      <c r="F110" s="100" t="s">
        <v>117</v>
      </c>
      <c r="G110" s="35" t="s">
        <v>12</v>
      </c>
      <c r="H110" s="46">
        <f>H111+H112+H113</f>
        <v>1416</v>
      </c>
      <c r="I110" s="46">
        <f t="shared" ref="I110:L110" si="43">I111+I112+I113</f>
        <v>0</v>
      </c>
      <c r="J110" s="46">
        <f t="shared" si="43"/>
        <v>0</v>
      </c>
      <c r="K110" s="46">
        <f t="shared" si="43"/>
        <v>1498</v>
      </c>
      <c r="L110" s="46">
        <f t="shared" si="43"/>
        <v>-82</v>
      </c>
      <c r="M110" s="38"/>
    </row>
    <row r="111" spans="1:14" ht="47.25">
      <c r="A111" s="75"/>
      <c r="B111" s="130"/>
      <c r="C111" s="144"/>
      <c r="D111" s="131"/>
      <c r="E111" s="106"/>
      <c r="F111" s="132"/>
      <c r="G111" s="35" t="s">
        <v>60</v>
      </c>
      <c r="H111" s="40">
        <f>I111+J111+K111+L111</f>
        <v>0</v>
      </c>
      <c r="I111" s="46">
        <f>I115</f>
        <v>0</v>
      </c>
      <c r="J111" s="46">
        <f t="shared" ref="J111:L111" si="44">J115</f>
        <v>0</v>
      </c>
      <c r="K111" s="46">
        <f t="shared" si="44"/>
        <v>0</v>
      </c>
      <c r="L111" s="46">
        <f t="shared" si="44"/>
        <v>0</v>
      </c>
      <c r="M111" s="38"/>
    </row>
    <row r="112" spans="1:14" ht="31.5">
      <c r="A112" s="75"/>
      <c r="B112" s="130"/>
      <c r="C112" s="144"/>
      <c r="D112" s="131"/>
      <c r="E112" s="106"/>
      <c r="F112" s="132"/>
      <c r="G112" s="35" t="s">
        <v>20</v>
      </c>
      <c r="H112" s="40">
        <f t="shared" ref="H112" si="45">I112+J112+K112+L112</f>
        <v>0</v>
      </c>
      <c r="I112" s="46">
        <f t="shared" ref="I112:L112" si="46">I116</f>
        <v>0</v>
      </c>
      <c r="J112" s="46">
        <f t="shared" si="46"/>
        <v>0</v>
      </c>
      <c r="K112" s="46">
        <f t="shared" si="46"/>
        <v>0</v>
      </c>
      <c r="L112" s="46">
        <f t="shared" si="46"/>
        <v>0</v>
      </c>
      <c r="M112" s="38"/>
    </row>
    <row r="113" spans="1:15" ht="31.5">
      <c r="A113" s="75"/>
      <c r="B113" s="130"/>
      <c r="C113" s="145"/>
      <c r="D113" s="131"/>
      <c r="E113" s="106"/>
      <c r="F113" s="133"/>
      <c r="G113" s="35" t="s">
        <v>21</v>
      </c>
      <c r="H113" s="40">
        <f>I113+J113+K113+L113</f>
        <v>1416</v>
      </c>
      <c r="I113" s="46">
        <f>I117</f>
        <v>0</v>
      </c>
      <c r="J113" s="46">
        <f t="shared" ref="J113:L113" si="47">J117</f>
        <v>0</v>
      </c>
      <c r="K113" s="46">
        <f t="shared" si="47"/>
        <v>1498</v>
      </c>
      <c r="L113" s="46">
        <f t="shared" si="47"/>
        <v>-82</v>
      </c>
      <c r="M113" s="38"/>
    </row>
    <row r="114" spans="1:15" ht="16.5" customHeight="1">
      <c r="A114" s="75" t="s">
        <v>74</v>
      </c>
      <c r="B114" s="82" t="s">
        <v>73</v>
      </c>
      <c r="C114" s="65">
        <v>1</v>
      </c>
      <c r="D114" s="83" t="s">
        <v>72</v>
      </c>
      <c r="E114" s="62" t="s">
        <v>110</v>
      </c>
      <c r="F114" s="146" t="s">
        <v>127</v>
      </c>
      <c r="G114" s="35" t="s">
        <v>12</v>
      </c>
      <c r="H114" s="46">
        <f>H115+H116+H117</f>
        <v>1416</v>
      </c>
      <c r="I114" s="46">
        <f>I115+I116+I117</f>
        <v>0</v>
      </c>
      <c r="J114" s="46">
        <f t="shared" ref="J114:L114" si="48">J115+J116+J117</f>
        <v>0</v>
      </c>
      <c r="K114" s="46">
        <f t="shared" si="48"/>
        <v>1498</v>
      </c>
      <c r="L114" s="46">
        <f t="shared" si="48"/>
        <v>-82</v>
      </c>
      <c r="M114" s="38"/>
    </row>
    <row r="115" spans="1:15" ht="47.25">
      <c r="A115" s="75"/>
      <c r="B115" s="82"/>
      <c r="C115" s="65"/>
      <c r="D115" s="83"/>
      <c r="E115" s="62"/>
      <c r="F115" s="84"/>
      <c r="G115" s="35" t="s">
        <v>60</v>
      </c>
      <c r="H115" s="40">
        <f>I115+J115+K115+L115</f>
        <v>0</v>
      </c>
      <c r="I115" s="44">
        <v>0</v>
      </c>
      <c r="J115" s="44">
        <v>0</v>
      </c>
      <c r="K115" s="44">
        <v>0</v>
      </c>
      <c r="L115" s="44">
        <v>0</v>
      </c>
      <c r="M115" s="38"/>
    </row>
    <row r="116" spans="1:15" ht="31.5">
      <c r="A116" s="75"/>
      <c r="B116" s="82"/>
      <c r="C116" s="65"/>
      <c r="D116" s="83"/>
      <c r="E116" s="62"/>
      <c r="F116" s="84"/>
      <c r="G116" s="35" t="s">
        <v>20</v>
      </c>
      <c r="H116" s="40">
        <f t="shared" ref="H116" si="49">I116+J116+K116+L116</f>
        <v>0</v>
      </c>
      <c r="I116" s="44">
        <v>0</v>
      </c>
      <c r="J116" s="44">
        <v>0</v>
      </c>
      <c r="K116" s="44">
        <v>0</v>
      </c>
      <c r="L116" s="44">
        <v>0</v>
      </c>
      <c r="M116" s="38"/>
      <c r="O116" s="38"/>
    </row>
    <row r="117" spans="1:15" ht="45.75" customHeight="1">
      <c r="A117" s="75"/>
      <c r="B117" s="82"/>
      <c r="C117" s="65"/>
      <c r="D117" s="83"/>
      <c r="E117" s="62"/>
      <c r="F117" s="84"/>
      <c r="G117" s="35" t="s">
        <v>21</v>
      </c>
      <c r="H117" s="40">
        <f>I117+J117+K117+L117</f>
        <v>1416</v>
      </c>
      <c r="I117" s="44">
        <v>0</v>
      </c>
      <c r="J117" s="44">
        <f>1498-1498</f>
        <v>0</v>
      </c>
      <c r="K117" s="52">
        <v>1498</v>
      </c>
      <c r="L117" s="58">
        <v>-82</v>
      </c>
      <c r="M117" s="38"/>
      <c r="O117" s="38"/>
    </row>
    <row r="118" spans="1:15" ht="160.5" customHeight="1">
      <c r="A118" s="16" t="s">
        <v>76</v>
      </c>
      <c r="B118" s="18" t="s">
        <v>75</v>
      </c>
      <c r="C118" s="14">
        <v>1</v>
      </c>
      <c r="D118" s="21" t="s">
        <v>72</v>
      </c>
      <c r="E118" s="13">
        <v>43929</v>
      </c>
      <c r="F118" s="47" t="s">
        <v>18</v>
      </c>
      <c r="G118" s="35" t="s">
        <v>18</v>
      </c>
      <c r="H118" s="44" t="s">
        <v>18</v>
      </c>
      <c r="I118" s="44" t="s">
        <v>18</v>
      </c>
      <c r="J118" s="44" t="s">
        <v>18</v>
      </c>
      <c r="K118" s="44" t="s">
        <v>18</v>
      </c>
      <c r="L118" s="44" t="s">
        <v>18</v>
      </c>
      <c r="M118" s="38"/>
    </row>
    <row r="119" spans="1:15" ht="74.25" customHeight="1">
      <c r="A119" s="16" t="s">
        <v>78</v>
      </c>
      <c r="B119" s="18" t="s">
        <v>77</v>
      </c>
      <c r="C119" s="20"/>
      <c r="D119" s="19" t="s">
        <v>72</v>
      </c>
      <c r="E119" s="15" t="s">
        <v>129</v>
      </c>
      <c r="F119" s="47" t="s">
        <v>18</v>
      </c>
      <c r="G119" s="35" t="s">
        <v>18</v>
      </c>
      <c r="H119" s="46" t="s">
        <v>18</v>
      </c>
      <c r="I119" s="46" t="s">
        <v>18</v>
      </c>
      <c r="J119" s="46" t="s">
        <v>18</v>
      </c>
      <c r="K119" s="46" t="s">
        <v>18</v>
      </c>
      <c r="L119" s="46" t="s">
        <v>18</v>
      </c>
      <c r="M119" s="38"/>
    </row>
    <row r="120" spans="1:15" ht="69" customHeight="1">
      <c r="A120" s="16" t="s">
        <v>79</v>
      </c>
      <c r="B120" s="3" t="s">
        <v>80</v>
      </c>
      <c r="C120" s="20"/>
      <c r="D120" s="19" t="s">
        <v>72</v>
      </c>
      <c r="E120" s="15" t="s">
        <v>130</v>
      </c>
      <c r="F120" s="47" t="s">
        <v>18</v>
      </c>
      <c r="G120" s="35" t="s">
        <v>18</v>
      </c>
      <c r="H120" s="44" t="s">
        <v>18</v>
      </c>
      <c r="I120" s="44" t="s">
        <v>18</v>
      </c>
      <c r="J120" s="44" t="s">
        <v>18</v>
      </c>
      <c r="K120" s="44" t="s">
        <v>18</v>
      </c>
      <c r="L120" s="44" t="s">
        <v>18</v>
      </c>
      <c r="M120" s="38"/>
    </row>
    <row r="122" spans="1:15">
      <c r="B122" s="5" t="s">
        <v>81</v>
      </c>
      <c r="C122" s="6"/>
      <c r="D122" s="7"/>
      <c r="E122" s="7"/>
      <c r="F122" s="48"/>
      <c r="G122" s="49"/>
      <c r="H122" s="49"/>
      <c r="I122" s="49"/>
      <c r="J122" s="49"/>
      <c r="K122" s="49"/>
      <c r="L122" s="49"/>
    </row>
    <row r="123" spans="1:15" ht="48.75" customHeight="1">
      <c r="B123" s="8" t="s">
        <v>82</v>
      </c>
      <c r="C123" s="6"/>
      <c r="D123" s="7"/>
      <c r="E123" s="7"/>
      <c r="F123" s="48"/>
      <c r="G123" s="49"/>
      <c r="H123" s="49"/>
      <c r="I123" s="49"/>
      <c r="J123" s="73" t="s">
        <v>83</v>
      </c>
      <c r="K123" s="73"/>
      <c r="L123" s="73"/>
    </row>
    <row r="124" spans="1:15" ht="24.75" customHeight="1">
      <c r="B124" s="9" t="s">
        <v>81</v>
      </c>
      <c r="C124" s="10"/>
      <c r="D124" s="11"/>
      <c r="E124" s="11"/>
      <c r="F124" s="50"/>
      <c r="G124" s="51"/>
      <c r="H124" s="51"/>
      <c r="I124" s="51"/>
      <c r="J124" s="51"/>
      <c r="K124" s="51"/>
      <c r="L124" s="49"/>
    </row>
    <row r="125" spans="1:15" ht="45">
      <c r="B125" s="12" t="s">
        <v>86</v>
      </c>
      <c r="C125" s="10"/>
      <c r="D125" s="11"/>
      <c r="E125" s="11"/>
      <c r="F125" s="50"/>
      <c r="G125" s="51"/>
      <c r="H125" s="51"/>
      <c r="I125" s="51"/>
      <c r="J125" s="51"/>
      <c r="K125" s="51" t="s">
        <v>84</v>
      </c>
      <c r="L125" s="49"/>
    </row>
    <row r="126" spans="1:15" ht="30">
      <c r="B126" s="12" t="s">
        <v>85</v>
      </c>
      <c r="C126" s="10"/>
      <c r="D126" s="11"/>
      <c r="E126" s="11"/>
      <c r="F126" s="50"/>
      <c r="G126" s="51"/>
      <c r="H126" s="51"/>
      <c r="I126" s="51"/>
      <c r="J126" s="74"/>
      <c r="K126" s="74"/>
      <c r="L126" s="74"/>
    </row>
    <row r="127" spans="1:15">
      <c r="B127" s="9" t="s">
        <v>87</v>
      </c>
      <c r="C127" s="10"/>
      <c r="D127" s="11"/>
      <c r="E127" s="11"/>
      <c r="F127" s="50"/>
      <c r="G127" s="51"/>
      <c r="H127" s="51"/>
      <c r="I127" s="51"/>
      <c r="J127" s="51"/>
      <c r="K127" s="51"/>
      <c r="L127" s="49"/>
    </row>
    <row r="128" spans="1:15" ht="45">
      <c r="B128" s="12" t="s">
        <v>131</v>
      </c>
      <c r="C128" s="10"/>
      <c r="D128" s="11"/>
      <c r="E128" s="11"/>
      <c r="F128" s="50"/>
      <c r="G128" s="51"/>
      <c r="H128" s="51"/>
      <c r="I128" s="51"/>
      <c r="J128" s="51"/>
      <c r="K128" s="51" t="s">
        <v>132</v>
      </c>
      <c r="L128" s="49"/>
    </row>
    <row r="129" spans="2:12" ht="30">
      <c r="B129" s="12" t="s">
        <v>85</v>
      </c>
      <c r="C129" s="10"/>
      <c r="D129" s="11"/>
      <c r="E129" s="11"/>
      <c r="F129" s="50"/>
      <c r="G129" s="51"/>
      <c r="H129" s="51"/>
      <c r="I129" s="51"/>
      <c r="J129" s="74" t="s">
        <v>88</v>
      </c>
      <c r="K129" s="74"/>
      <c r="L129" s="49"/>
    </row>
    <row r="130" spans="2:12">
      <c r="B130" s="9" t="s">
        <v>87</v>
      </c>
      <c r="C130" s="10"/>
      <c r="D130" s="11"/>
      <c r="E130" s="11"/>
      <c r="F130" s="50"/>
      <c r="G130" s="51"/>
      <c r="H130" s="51"/>
      <c r="I130" s="51"/>
      <c r="J130" s="51"/>
      <c r="K130" s="51"/>
      <c r="L130" s="49"/>
    </row>
    <row r="131" spans="2:12" ht="45">
      <c r="B131" s="12" t="s">
        <v>89</v>
      </c>
      <c r="C131" s="10"/>
      <c r="D131" s="11"/>
      <c r="E131" s="11"/>
      <c r="F131" s="50"/>
      <c r="G131" s="51"/>
      <c r="H131" s="51"/>
      <c r="I131" s="51"/>
      <c r="J131" s="51"/>
      <c r="K131" s="51" t="s">
        <v>90</v>
      </c>
      <c r="L131" s="49"/>
    </row>
    <row r="132" spans="2:12">
      <c r="B132" s="9"/>
      <c r="C132" s="10"/>
      <c r="D132" s="11"/>
      <c r="E132" s="11"/>
      <c r="F132" s="50"/>
      <c r="G132" s="51"/>
      <c r="H132" s="51"/>
      <c r="I132" s="51"/>
      <c r="J132" s="51"/>
      <c r="K132" s="51"/>
      <c r="L132" s="49"/>
    </row>
    <row r="133" spans="2:12">
      <c r="B133" s="9" t="s">
        <v>87</v>
      </c>
      <c r="C133" s="10"/>
      <c r="D133" s="11"/>
      <c r="E133" s="11"/>
      <c r="F133" s="50"/>
      <c r="G133" s="51"/>
      <c r="H133" s="51"/>
      <c r="I133" s="51"/>
      <c r="J133" s="51"/>
      <c r="K133" s="51"/>
      <c r="L133" s="49"/>
    </row>
    <row r="134" spans="2:12" ht="45">
      <c r="B134" s="12" t="s">
        <v>91</v>
      </c>
      <c r="C134" s="10"/>
      <c r="D134" s="11"/>
      <c r="E134" s="11"/>
      <c r="F134" s="50"/>
      <c r="G134" s="51"/>
      <c r="H134" s="51"/>
      <c r="I134" s="51"/>
      <c r="J134" s="51"/>
      <c r="K134" s="51" t="s">
        <v>133</v>
      </c>
      <c r="L134" s="49"/>
    </row>
  </sheetData>
  <mergeCells count="164">
    <mergeCell ref="A114:A117"/>
    <mergeCell ref="B114:B117"/>
    <mergeCell ref="C114:C117"/>
    <mergeCell ref="D114:D117"/>
    <mergeCell ref="E114:E117"/>
    <mergeCell ref="C110:C113"/>
    <mergeCell ref="F114:F117"/>
    <mergeCell ref="F33:F36"/>
    <mergeCell ref="E33:E36"/>
    <mergeCell ref="D33:D36"/>
    <mergeCell ref="C33:C36"/>
    <mergeCell ref="B33:B36"/>
    <mergeCell ref="A33:A36"/>
    <mergeCell ref="A37:A40"/>
    <mergeCell ref="B37:B40"/>
    <mergeCell ref="C37:C40"/>
    <mergeCell ref="D37:D40"/>
    <mergeCell ref="E37:E40"/>
    <mergeCell ref="F37:F40"/>
    <mergeCell ref="A41:A44"/>
    <mergeCell ref="B41:B44"/>
    <mergeCell ref="C41:C44"/>
    <mergeCell ref="D41:D44"/>
    <mergeCell ref="E41:E44"/>
    <mergeCell ref="A98:A101"/>
    <mergeCell ref="B98:B101"/>
    <mergeCell ref="C98:C101"/>
    <mergeCell ref="D98:D101"/>
    <mergeCell ref="E98:E101"/>
    <mergeCell ref="F98:F101"/>
    <mergeCell ref="A110:A113"/>
    <mergeCell ref="B110:B113"/>
    <mergeCell ref="D110:D113"/>
    <mergeCell ref="E110:E113"/>
    <mergeCell ref="F110:F113"/>
    <mergeCell ref="B106:B109"/>
    <mergeCell ref="C106:C109"/>
    <mergeCell ref="D106:D109"/>
    <mergeCell ref="E106:E109"/>
    <mergeCell ref="F106:F109"/>
    <mergeCell ref="B102:B105"/>
    <mergeCell ref="C102:C105"/>
    <mergeCell ref="D102:D105"/>
    <mergeCell ref="E102:E105"/>
    <mergeCell ref="F102:F105"/>
    <mergeCell ref="D89:D92"/>
    <mergeCell ref="E89:E92"/>
    <mergeCell ref="F89:F92"/>
    <mergeCell ref="A93:A96"/>
    <mergeCell ref="B93:B96"/>
    <mergeCell ref="C93:C96"/>
    <mergeCell ref="D93:D96"/>
    <mergeCell ref="E93:E96"/>
    <mergeCell ref="F93:F96"/>
    <mergeCell ref="A57:A60"/>
    <mergeCell ref="B57:B60"/>
    <mergeCell ref="C57:C60"/>
    <mergeCell ref="D57:D60"/>
    <mergeCell ref="E57:E60"/>
    <mergeCell ref="F57:F60"/>
    <mergeCell ref="A73:A76"/>
    <mergeCell ref="B73:B76"/>
    <mergeCell ref="C73:C76"/>
    <mergeCell ref="D73:D76"/>
    <mergeCell ref="E73:E76"/>
    <mergeCell ref="F73:F76"/>
    <mergeCell ref="D69:D72"/>
    <mergeCell ref="C69:C72"/>
    <mergeCell ref="F69:F72"/>
    <mergeCell ref="A65:A68"/>
    <mergeCell ref="B65:B68"/>
    <mergeCell ref="C65:C68"/>
    <mergeCell ref="D65:D68"/>
    <mergeCell ref="E65:E68"/>
    <mergeCell ref="F65:F68"/>
    <mergeCell ref="A69:A72"/>
    <mergeCell ref="B69:B72"/>
    <mergeCell ref="E69:E72"/>
    <mergeCell ref="A45:A48"/>
    <mergeCell ref="B45:B48"/>
    <mergeCell ref="C45:C48"/>
    <mergeCell ref="D45:D48"/>
    <mergeCell ref="E45:E48"/>
    <mergeCell ref="F45:F48"/>
    <mergeCell ref="F41:F44"/>
    <mergeCell ref="B61:B64"/>
    <mergeCell ref="C61:C64"/>
    <mergeCell ref="D61:D64"/>
    <mergeCell ref="E61:E64"/>
    <mergeCell ref="F61:F64"/>
    <mergeCell ref="A49:A52"/>
    <mergeCell ref="B49:B52"/>
    <mergeCell ref="C49:C52"/>
    <mergeCell ref="D49:D52"/>
    <mergeCell ref="E49:E52"/>
    <mergeCell ref="F49:F52"/>
    <mergeCell ref="A53:A56"/>
    <mergeCell ref="B53:B56"/>
    <mergeCell ref="C53:C56"/>
    <mergeCell ref="D53:D56"/>
    <mergeCell ref="E53:E56"/>
    <mergeCell ref="F53:F56"/>
    <mergeCell ref="A21:A24"/>
    <mergeCell ref="B21:B24"/>
    <mergeCell ref="C21:C24"/>
    <mergeCell ref="D21:D24"/>
    <mergeCell ref="E21:E24"/>
    <mergeCell ref="F21:F24"/>
    <mergeCell ref="A17:A20"/>
    <mergeCell ref="C17:C20"/>
    <mergeCell ref="A29:A32"/>
    <mergeCell ref="B29:B32"/>
    <mergeCell ref="C29:C32"/>
    <mergeCell ref="D29:D32"/>
    <mergeCell ref="E29:E32"/>
    <mergeCell ref="F29:F32"/>
    <mergeCell ref="A13:A16"/>
    <mergeCell ref="B13:B16"/>
    <mergeCell ref="D13:D16"/>
    <mergeCell ref="E13:E16"/>
    <mergeCell ref="F13:F16"/>
    <mergeCell ref="B17:B20"/>
    <mergeCell ref="D17:D20"/>
    <mergeCell ref="E17:E20"/>
    <mergeCell ref="F17:F20"/>
    <mergeCell ref="H1:L1"/>
    <mergeCell ref="G2:L2"/>
    <mergeCell ref="G3:L3"/>
    <mergeCell ref="H4:L4"/>
    <mergeCell ref="H5:L5"/>
    <mergeCell ref="A8:L8"/>
    <mergeCell ref="B9:L9"/>
    <mergeCell ref="A10:A11"/>
    <mergeCell ref="B10:B11"/>
    <mergeCell ref="C10:C11"/>
    <mergeCell ref="D10:D11"/>
    <mergeCell ref="E10:E11"/>
    <mergeCell ref="F10:F11"/>
    <mergeCell ref="G10:G11"/>
    <mergeCell ref="H10:L10"/>
    <mergeCell ref="B77:B80"/>
    <mergeCell ref="A77:A80"/>
    <mergeCell ref="C77:C80"/>
    <mergeCell ref="D77:D80"/>
    <mergeCell ref="E77:E80"/>
    <mergeCell ref="F77:F80"/>
    <mergeCell ref="J123:L123"/>
    <mergeCell ref="J126:L126"/>
    <mergeCell ref="J129:K129"/>
    <mergeCell ref="A81:A84"/>
    <mergeCell ref="B81:B84"/>
    <mergeCell ref="C81:C84"/>
    <mergeCell ref="D81:D84"/>
    <mergeCell ref="E81:E84"/>
    <mergeCell ref="F81:F84"/>
    <mergeCell ref="A85:A88"/>
    <mergeCell ref="B85:B88"/>
    <mergeCell ref="C85:C88"/>
    <mergeCell ref="D85:D88"/>
    <mergeCell ref="E85:E88"/>
    <mergeCell ref="F85:F88"/>
    <mergeCell ref="A89:A92"/>
    <mergeCell ref="B89:B92"/>
    <mergeCell ref="C89:C92"/>
  </mergeCells>
  <pageMargins left="0.27559055118110237" right="0.31496062992125984" top="0.39370078740157483" bottom="0.31496062992125984" header="0.51181102362204722" footer="0.51181102362204722"/>
  <pageSetup paperSize="9" scale="60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updn3</cp:lastModifiedBy>
  <cp:revision>9</cp:revision>
  <cp:lastPrinted>2021-01-13T08:00:26Z</cp:lastPrinted>
  <dcterms:created xsi:type="dcterms:W3CDTF">2015-12-15T09:12:22Z</dcterms:created>
  <dcterms:modified xsi:type="dcterms:W3CDTF">2021-01-13T08:02:15Z</dcterms:modified>
  <dc:language>ru-RU</dc:language>
</cp:coreProperties>
</file>