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2120" windowHeight="7935"/>
  </bookViews>
  <sheets>
    <sheet name="Лист1" sheetId="1" r:id="rId1"/>
  </sheets>
  <definedNames>
    <definedName name="sub_310011" localSheetId="0">Лист1!$A$110</definedName>
    <definedName name="_xlnm.Print_Titles" localSheetId="0">Лист1!$7:$9</definedName>
    <definedName name="_xlnm.Print_Area" localSheetId="0">Лист1!$A$1:$M$122</definedName>
  </definedNames>
  <calcPr calcId="125725"/>
  <fileRecoveryPr autoRecover="0"/>
</workbook>
</file>

<file path=xl/calcChain.xml><?xml version="1.0" encoding="utf-8"?>
<calcChain xmlns="http://schemas.openxmlformats.org/spreadsheetml/2006/main">
  <c r="K35" i="1"/>
  <c r="L44"/>
  <c r="M109"/>
  <c r="L109"/>
  <c r="M108"/>
  <c r="L108"/>
  <c r="K107"/>
  <c r="J107"/>
  <c r="I107"/>
  <c r="H107"/>
  <c r="L107" s="1"/>
  <c r="M106"/>
  <c r="L106"/>
  <c r="M105"/>
  <c r="L105"/>
  <c r="K104"/>
  <c r="J104"/>
  <c r="I104"/>
  <c r="H104"/>
  <c r="L104" s="1"/>
  <c r="L103"/>
  <c r="M102"/>
  <c r="L102"/>
  <c r="M104" l="1"/>
  <c r="M107"/>
  <c r="K101"/>
  <c r="J101"/>
  <c r="I101"/>
  <c r="H101"/>
  <c r="M101" s="1"/>
  <c r="K100"/>
  <c r="J100"/>
  <c r="I100"/>
  <c r="H100"/>
  <c r="L100" s="1"/>
  <c r="K99"/>
  <c r="J99"/>
  <c r="I99"/>
  <c r="H99"/>
  <c r="K98"/>
  <c r="J98"/>
  <c r="I98" s="1"/>
  <c r="H98"/>
  <c r="M97"/>
  <c r="L97"/>
  <c r="L96"/>
  <c r="K95"/>
  <c r="J95"/>
  <c r="I95"/>
  <c r="H95"/>
  <c r="L95" s="1"/>
  <c r="M94"/>
  <c r="L94"/>
  <c r="L93"/>
  <c r="K92"/>
  <c r="J92"/>
  <c r="I92"/>
  <c r="H92"/>
  <c r="K91"/>
  <c r="J91"/>
  <c r="I91"/>
  <c r="H91"/>
  <c r="L91" s="1"/>
  <c r="M91" l="1"/>
  <c r="L92"/>
  <c r="M92"/>
  <c r="M95"/>
  <c r="M98"/>
  <c r="L98" s="1"/>
  <c r="M99"/>
  <c r="L99" s="1"/>
  <c r="L101"/>
  <c r="K90"/>
  <c r="J90"/>
  <c r="J89" s="1"/>
  <c r="I90"/>
  <c r="H90"/>
  <c r="K89"/>
  <c r="I89"/>
  <c r="L90" l="1"/>
  <c r="H89"/>
  <c r="L89" s="1"/>
  <c r="K88"/>
  <c r="J88"/>
  <c r="I88" s="1"/>
  <c r="L88" s="1"/>
  <c r="H88"/>
  <c r="M88" s="1"/>
  <c r="M89" l="1"/>
  <c r="M84"/>
  <c r="L84"/>
  <c r="M83"/>
  <c r="L82"/>
  <c r="K82"/>
  <c r="J82"/>
  <c r="I82"/>
  <c r="H82"/>
  <c r="M82" s="1"/>
  <c r="M81"/>
  <c r="K80"/>
  <c r="J80"/>
  <c r="I80" l="1"/>
  <c r="H80"/>
  <c r="M77"/>
  <c r="K76"/>
  <c r="J76" s="1"/>
  <c r="I76" s="1"/>
  <c r="H76" s="1"/>
  <c r="M76" s="1"/>
  <c r="M75"/>
  <c r="L75"/>
  <c r="L72" s="1"/>
  <c r="M74"/>
  <c r="L74"/>
  <c r="M73"/>
  <c r="L73"/>
  <c r="J72"/>
  <c r="I72"/>
  <c r="H72"/>
  <c r="L71"/>
  <c r="J71"/>
  <c r="I71"/>
  <c r="H71"/>
  <c r="J70"/>
  <c r="I70"/>
  <c r="H70"/>
  <c r="J69"/>
  <c r="I69"/>
  <c r="H69"/>
  <c r="M72" l="1"/>
  <c r="M69"/>
  <c r="L69" s="1"/>
  <c r="M70"/>
  <c r="L70" s="1"/>
  <c r="M71"/>
  <c r="M80"/>
  <c r="L80" s="1"/>
  <c r="L76" s="1"/>
  <c r="J68"/>
  <c r="I68"/>
  <c r="H68"/>
  <c r="M68" s="1"/>
  <c r="L68" s="1"/>
  <c r="M65"/>
  <c r="L65"/>
  <c r="L64"/>
  <c r="L63"/>
  <c r="K62" l="1"/>
  <c r="J62"/>
  <c r="I62"/>
  <c r="H62"/>
  <c r="M62" s="1"/>
  <c r="M61"/>
  <c r="M60"/>
  <c r="L60"/>
  <c r="K59"/>
  <c r="J59"/>
  <c r="L62" l="1"/>
  <c r="I59"/>
  <c r="H59"/>
  <c r="M56"/>
  <c r="M55"/>
  <c r="M54"/>
  <c r="M53"/>
  <c r="M52"/>
  <c r="L52"/>
  <c r="M51"/>
  <c r="L51"/>
  <c r="K50"/>
  <c r="J50"/>
  <c r="I50"/>
  <c r="H50"/>
  <c r="M47"/>
  <c r="L47"/>
  <c r="M46"/>
  <c r="L46"/>
  <c r="K45"/>
  <c r="J45"/>
  <c r="I45"/>
  <c r="H45"/>
  <c r="K44"/>
  <c r="J44"/>
  <c r="I44"/>
  <c r="H44"/>
  <c r="K43"/>
  <c r="J43"/>
  <c r="J42" s="1"/>
  <c r="I43"/>
  <c r="H43"/>
  <c r="I42"/>
  <c r="H42" s="1"/>
  <c r="M38"/>
  <c r="L38"/>
  <c r="M37"/>
  <c r="K36"/>
  <c r="J36"/>
  <c r="I36"/>
  <c r="M36" s="1"/>
  <c r="H36"/>
  <c r="L36" s="1"/>
  <c r="J35"/>
  <c r="I35" s="1"/>
  <c r="M35" s="1"/>
  <c r="K34"/>
  <c r="J34"/>
  <c r="I34"/>
  <c r="H34"/>
  <c r="K42" l="1"/>
  <c r="M59"/>
  <c r="L59"/>
  <c r="M42"/>
  <c r="L43"/>
  <c r="L34" s="1"/>
  <c r="M45"/>
  <c r="M50"/>
  <c r="M34"/>
  <c r="L35"/>
  <c r="M43"/>
  <c r="M44"/>
  <c r="L45"/>
  <c r="L50"/>
  <c r="K33"/>
  <c r="J33"/>
  <c r="I33"/>
  <c r="H33" s="1"/>
  <c r="M33" s="1"/>
  <c r="M26"/>
  <c r="L26"/>
  <c r="L25"/>
  <c r="M24"/>
  <c r="L24"/>
  <c r="K24"/>
  <c r="M22"/>
  <c r="L22"/>
  <c r="M21"/>
  <c r="K20"/>
  <c r="J20"/>
  <c r="I20"/>
  <c r="H20"/>
  <c r="M20" s="1"/>
  <c r="L20" l="1"/>
  <c r="L42"/>
  <c r="L33"/>
  <c r="K19"/>
  <c r="J19"/>
  <c r="I19"/>
  <c r="H19"/>
  <c r="M19" s="1"/>
  <c r="L19" l="1"/>
  <c r="K18"/>
  <c r="J18"/>
  <c r="I18"/>
  <c r="H18"/>
  <c r="K17"/>
  <c r="J17"/>
  <c r="I17"/>
  <c r="H17"/>
  <c r="M17" s="1"/>
  <c r="M18" l="1"/>
  <c r="L18"/>
  <c r="L17"/>
  <c r="J16"/>
  <c r="I16" s="1"/>
  <c r="H16"/>
  <c r="M16" l="1"/>
  <c r="J13" l="1"/>
  <c r="I13"/>
  <c r="H13"/>
  <c r="J12"/>
  <c r="K11"/>
  <c r="J11"/>
  <c r="J10" s="1"/>
  <c r="I11"/>
  <c r="H11" s="1"/>
  <c r="L11" l="1"/>
  <c r="M11"/>
  <c r="H15" l="1"/>
  <c r="H87"/>
  <c r="H12"/>
  <c r="H10"/>
  <c r="I15"/>
  <c r="I87"/>
  <c r="I12"/>
  <c r="I10"/>
  <c r="M10"/>
  <c r="K16"/>
  <c r="L16"/>
  <c r="L13" s="1"/>
  <c r="K15"/>
  <c r="J15"/>
  <c r="L15"/>
  <c r="L12"/>
  <c r="K87"/>
  <c r="K12"/>
  <c r="K13"/>
  <c r="J14"/>
  <c r="L14"/>
  <c r="I14"/>
  <c r="K14"/>
  <c r="H14"/>
  <c r="M14"/>
  <c r="M13"/>
  <c r="M15"/>
  <c r="I86"/>
  <c r="H86"/>
  <c r="J87"/>
  <c r="J86"/>
  <c r="M86"/>
  <c r="K86"/>
  <c r="L86"/>
  <c r="L87"/>
  <c r="L10" l="1"/>
  <c r="K10"/>
</calcChain>
</file>

<file path=xl/sharedStrings.xml><?xml version="1.0" encoding="utf-8"?>
<sst xmlns="http://schemas.openxmlformats.org/spreadsheetml/2006/main" count="454" uniqueCount="184">
  <si>
    <t>УТВЕРЖДАЮ</t>
  </si>
  <si>
    <t>ПЛАН</t>
  </si>
  <si>
    <t>Ответственный за реализацию мероприятия, выполнение контрольное событие</t>
  </si>
  <si>
    <t>Срок реализации мероприятия, дата контрольного события</t>
  </si>
  <si>
    <t>Код классификации расходов бюджета</t>
  </si>
  <si>
    <t>I кв.</t>
  </si>
  <si>
    <t>II кв.</t>
  </si>
  <si>
    <t>III кв.</t>
  </si>
  <si>
    <t>IV кв.</t>
  </si>
  <si>
    <t>«Комплексное и устойчивое развитие МО Кавказский район в сфере строительства, архитектуры, дорожного хозяйства и жилищно-коммунального хозяйства»</t>
  </si>
  <si>
    <t>Начальник ОКС администрации Неупокоева Е.В.</t>
  </si>
  <si>
    <t>всего</t>
  </si>
  <si>
    <t>краевой бюджет</t>
  </si>
  <si>
    <t>федеральный бюджет</t>
  </si>
  <si>
    <t>местный бюджет</t>
  </si>
  <si>
    <t>Подпрограмма N 1 «Строительство объектов социальной инфраструктуры в МО Кавказский район»</t>
  </si>
  <si>
    <t>Подпрограмма N 2 «Повышение безопасности дорожного движения в муниципальном образовании Кавказский район»</t>
  </si>
  <si>
    <t>х</t>
  </si>
  <si>
    <t>Контрольное событие 1.3 «Ремонт школьных автобусов»</t>
  </si>
  <si>
    <t>2.2.2.2</t>
  </si>
  <si>
    <t>2.2.2.3</t>
  </si>
  <si>
    <t xml:space="preserve">Контрольное событие 2.2.3 «Установка дорожных знаков» </t>
  </si>
  <si>
    <t>2.2.2.4</t>
  </si>
  <si>
    <t>Контрольное событие 2.2.4 «Нанесение дорожной разметки»</t>
  </si>
  <si>
    <t>2.2.2.5</t>
  </si>
  <si>
    <t>Контрольное событие 2.2.5 «Ремонт автомобильных дорог,  включенных в реестр имущества муниципального образования Кавказский район»</t>
  </si>
  <si>
    <t>Подпрограмма N 3 «Обеспечение жильем молодых семей»</t>
  </si>
  <si>
    <t>Основное мероприятие №2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</si>
  <si>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СОГЛАСОВАНО:</t>
  </si>
  <si>
    <t>N п/п</t>
  </si>
  <si>
    <t>Наименование подпрограммы, основного мероприятия, контрольного события</t>
  </si>
  <si>
    <t>Источник финансирования</t>
  </si>
  <si>
    <t>Год</t>
  </si>
  <si>
    <t>Мероприятие № 2 "Строительство (реконструкция) муниципальных общеобразовательных учреждений"</t>
  </si>
  <si>
    <t>Мероприятие 2.1 «Реконструкция МБОУ  СОШ № 7  г. Кропоткин по адресу: г.Кропоткин, 1- й микрорайон, 11 с увеличением вместимости  и выделением  блока начального образования на 400 мест (II  этап. Блок начального образования на 400 мест)» (ПСД, экспертиза) – окончание строительства в 2019 году</t>
  </si>
  <si>
    <t>Мероприятие 1 «Ремонт автотранспортных средств (автобусов), закрепленных за образовательными учреждениями»</t>
  </si>
  <si>
    <t>Контрольное событие 1.1 Составление графика проведения ремонтных работ и распределение денежных средств на 24-х школьных автобуса</t>
  </si>
  <si>
    <t>Контрольное событие 1.2 «Заключение договоров на оказание услуг по ремонту транспортных средств»</t>
  </si>
  <si>
    <t>Мероприятие 2 «Капитальный ремонт, ремонт и содержание автомобильных дорог общего пользования местного значения, включенных в реестр имущества муниципального образования Кавказский район, разработка документации по планировке территории в целях размещения автомобильных дорог, инженерные изыскания, разработка проектной документации, проведение необходимых экспертиз, выкуп земельных участков и подготовку территории строительства, ликвидация последствий чрезвычайных ситуаций на автомобильных дорогах местного значения, обустройство автомобильных дорог местного значения в целях повышения безопасности дорожного движения, осуществление иных мероприятий в отношении автомобильных дорог общего пользования местного значения в случаях, установленных законодательством Российской Федерации и Краснодарского края»</t>
  </si>
  <si>
    <t xml:space="preserve">всего </t>
  </si>
  <si>
    <t>Мероприятие № 2.2 Ремонт и содержание автомобильных дорог общего пользования местного значения, включенных в реестр имущества МО Кавказский район, разработка документации по планировке территории в целях размещения автомобильных дорог, инженерные изыскания, разработка проектной документации, проведение необходимых экспертиз, выкуп земельных участков и подготовку территории строительства, ликвидация последствий чрезвычайных ситуаций на автомобильных дорогах местного значения, обустройство автомобильных дорог местного значения в целях повышения безопасности дорожного движения, осуществление иных мероприятий в отношении автомобильныхдорог общего пользования местного значения в случаях, установленных законодательством Российской Федерации и Краснодарского края»</t>
  </si>
  <si>
    <t xml:space="preserve">Контрольное событие 2.2.1 "Выполнение работ по механизированной очистке от снега и механизированной посыпке пескосоляной смесью автомобильных дорог, включенных в реестр имущества муниципального образования Кавказский район, в зимний период в целях ликвидации гололеда и снежных заносов на территории МО Кавказский район"  </t>
  </si>
  <si>
    <t>Мероприятие № 1 "Предоставление социальных выплат молодым семьям"</t>
  </si>
  <si>
    <t>Основное мероприятие №3 «Капитальный ремонт общего имущества собственников помещений в многоквартирных жилых домах, находящихся в собственности муниципального образования Кавказский район»</t>
  </si>
  <si>
    <t>(*) Отмечаются мероприятия программы в следующих случаях:</t>
  </si>
  <si>
    <t>если мероприятие включает расходы, направляемые на капитальные вложения, присваивается статус "1";</t>
  </si>
  <si>
    <t>если мероприятие включено в план мероприятий ("дорожную карту"), содержащий ежегодные индикаторы, обеспечивающий достижение установленных указами Президента Российской Федерации от 7 мая 2012 года N 596 - 606 целевых показателей, присваивается статус "2";</t>
  </si>
  <si>
    <t>если мероприятие является мероприятием приоритетных национальных проектов, присваивается статус "3".</t>
  </si>
  <si>
    <t>Допускается присваивание нескольких статусов одному мероприятию через дробь.</t>
  </si>
  <si>
    <t xml:space="preserve">Статус* </t>
  </si>
  <si>
    <t>Начальник управления образования администрации МО Кавказский район С.Г.Демченко</t>
  </si>
  <si>
    <t>Начальник отдела ЖКХ, ТС и ДХ администрации МО Кавказский район Афанасьева В.Н.</t>
  </si>
  <si>
    <t>начальник отдела физического воспитания и допризывной подготовки управления образования администрации МО Кавказский район М.А.Чибисова</t>
  </si>
  <si>
    <t>Начальник управления имущественных отношений администрации МО Кавказский район Л.В.Юрина (вед. специалист - Самсонов С.Г.)</t>
  </si>
  <si>
    <t>1.2</t>
  </si>
  <si>
    <t>1.2.1</t>
  </si>
  <si>
    <t>1.2.1.1</t>
  </si>
  <si>
    <t>2.1</t>
  </si>
  <si>
    <t>2.1.1</t>
  </si>
  <si>
    <t>2.1.2</t>
  </si>
  <si>
    <t>2.1.3</t>
  </si>
  <si>
    <t>2.2</t>
  </si>
  <si>
    <t>2.2.1</t>
  </si>
  <si>
    <t>2.2.1.1</t>
  </si>
  <si>
    <t>3.1</t>
  </si>
  <si>
    <t>4.1</t>
  </si>
  <si>
    <t xml:space="preserve">Начальник управления архитектуры и градостроительства администрации муниципального образования Кавказский район            </t>
  </si>
  <si>
    <t xml:space="preserve">Начальник отдела капитального строительства  администрации муниципального образования Кавказский район           </t>
  </si>
  <si>
    <t xml:space="preserve">Начальник отдела жилищно-коммунального хозяйства, транспорта, связи и дорожного хозяйства администрации муниципального образования Кавказский район </t>
  </si>
  <si>
    <t xml:space="preserve">                                                                       </t>
  </si>
  <si>
    <t>Начальник отдела инвестиций и развития малого и среднего предпринимательства администрации муниципального образования Кавказский район</t>
  </si>
  <si>
    <t>Начальник управления имущественных отношений администрации МО Кавказский район Л.В.Юрина (главный специалист -Медвецкая А.В)</t>
  </si>
  <si>
    <t>А.А.Чукина</t>
  </si>
  <si>
    <t>Мероприятие № 4. "Участие общеобразовательных учреждений в осуществлении мероприятий по предупреждению детского дорожно-транспортного травматизма на территории муниципального образования Кавказский район"</t>
  </si>
  <si>
    <t>Начальник УАиГ администрации МО Кавказский район А.А.Чукина</t>
  </si>
  <si>
    <t>Начальник отдела инвестиций и развития малого и среднего предпринимательства О.И. Киреева</t>
  </si>
  <si>
    <t>Поквартальное распределение прогноза кассовых выплат, тыс. рублей</t>
  </si>
  <si>
    <t>902/0409/                           03 2 02 10340</t>
  </si>
  <si>
    <t>925/0409/                03 2 04 10490</t>
  </si>
  <si>
    <t>902/1003/                     03 4 01 L4970</t>
  </si>
  <si>
    <t>921/0113/    03 3 02 60870</t>
  </si>
  <si>
    <t>902/0505/            03 3 03 10540</t>
  </si>
  <si>
    <t>1</t>
  </si>
  <si>
    <t>4</t>
  </si>
  <si>
    <t>5</t>
  </si>
  <si>
    <t>5.1</t>
  </si>
  <si>
    <t>6</t>
  </si>
  <si>
    <t>7</t>
  </si>
  <si>
    <t>4.1.1</t>
  </si>
  <si>
    <t>Ведущий спеииалист отдела ЖКХ, ТС и ДХ администрации МО Кавказский район Гармаш Ф.И..</t>
  </si>
  <si>
    <t>Е.В. Неупокоева</t>
  </si>
  <si>
    <t>В.Н. Афанасьева</t>
  </si>
  <si>
    <t>О.И. Киреева</t>
  </si>
  <si>
    <t>на 2020 год</t>
  </si>
  <si>
    <t>Контрольное событие 2.1.1 "Переподключение сетей объекта: «Реконструкция МБОУ  СОШ № 7  г. Кропоткин по адресу: г.Кропоткин, 1- й микрорайон, 11 с увеличением вместимости  и выделением  блока начального образования на 400 мест (II  этап. Блок начального образования на 400 мест)»</t>
  </si>
  <si>
    <t>09.01.2020 г.-30.12.2020 г.</t>
  </si>
  <si>
    <t>30.12.2020 г.</t>
  </si>
  <si>
    <t>09.01.2020г- 30.12.2020 г</t>
  </si>
  <si>
    <t>30.03.2020г</t>
  </si>
  <si>
    <t>30 .12.2020</t>
  </si>
  <si>
    <t>31.12.20 г.</t>
  </si>
  <si>
    <t xml:space="preserve">01.01.2020 г.-31.12.2020 г. </t>
  </si>
  <si>
    <t>902/0503/     03 5 021 0370</t>
  </si>
  <si>
    <t>09.01.2020 г. 31.12.2020 г.</t>
  </si>
  <si>
    <t xml:space="preserve">09.01.2020 г. 31.12.2020 г. </t>
  </si>
  <si>
    <t>Подпрограмма: "Подготовка градостроительной и землеустроительной документации на территории Кавказского района"</t>
  </si>
  <si>
    <t>Мероприятие № 1.  Инженерные изыскания для подготовки документации по планировке территории муниципального образования Кавказский район</t>
  </si>
  <si>
    <t xml:space="preserve">Мероприятие № 1.1 Субсидии на выполнение муниципального задания МБУ "Управление архитектуры и градостроительства муниципального образования Кавказский район </t>
  </si>
  <si>
    <t>5.1.1</t>
  </si>
  <si>
    <t>Контрольное событие 2.2.2 «Ямочный ремонт автомобильных дорог, включенных в реестр имущества МО Кавказский район »</t>
  </si>
  <si>
    <t>09.01.2020 г.- 30.12.2020 г.</t>
  </si>
  <si>
    <t>Контрольное событие 2.1.1 Заключение контракта на проведение ремонтных работ</t>
  </si>
  <si>
    <t>Контрольное событие 2.1.2 Выполнение ремонтных работ</t>
  </si>
  <si>
    <t>01.05.2020</t>
  </si>
  <si>
    <t>09.01.2020г. 30.12.2020 г.</t>
  </si>
  <si>
    <t>Мероприятие № 5 Ремонт и содержание придорожных стел, расположенных на границах территории Кавказского района</t>
  </si>
  <si>
    <t>30.04.2020</t>
  </si>
  <si>
    <t>Контрольное событие 5.1 "Заключение контракта на выполнение работ по "Ремонту стелы расположенной на границе Кавказского района"</t>
  </si>
  <si>
    <t>Контрольное событие 5.2 "Выполнение работ по "Ремонту стелы расположенной на границе Кавказского района"</t>
  </si>
  <si>
    <t>01.03.2020 -30.04.2020</t>
  </si>
  <si>
    <t>30.03.2020</t>
  </si>
  <si>
    <t xml:space="preserve">Мероприятие № 2. Подготовка землеустроительной документации территориальных зон в целях представления сведений в Единый государственный реестр недвижимости </t>
  </si>
  <si>
    <t>09.01.2020 г. 31.07.2020 г.</t>
  </si>
  <si>
    <t>Мероприятие № 2.1 Капитальный ремонт и ремонт автомобильных дорог общего пользования местного значения</t>
  </si>
  <si>
    <t>2.2.1.2</t>
  </si>
  <si>
    <t>2.2.2</t>
  </si>
  <si>
    <t>2.2.2.1</t>
  </si>
  <si>
    <t>2.4</t>
  </si>
  <si>
    <t>2.4.1</t>
  </si>
  <si>
    <t>2.5.</t>
  </si>
  <si>
    <t>2.5.1</t>
  </si>
  <si>
    <t>2.5.2</t>
  </si>
  <si>
    <t>5.1.2</t>
  </si>
  <si>
    <t>09.01.2020г.-31.12.2020г.</t>
  </si>
  <si>
    <t>09.01.2020 г.  31.12.2020 г.</t>
  </si>
  <si>
    <t>09.01.2020 г.- 31.12.2020 г.</t>
  </si>
  <si>
    <t xml:space="preserve">01.01.2020 г.  31.12.2020 г. </t>
  </si>
  <si>
    <t xml:space="preserve">01.04.2020 г.- 30.09.2020 г. </t>
  </si>
  <si>
    <t>01.04.2020 г.- 30.09.2020 г.</t>
  </si>
  <si>
    <t>1.2.2.</t>
  </si>
  <si>
    <t xml:space="preserve">Мероприятие 2.3 «Строительство объекта "Средняя общеобразовательная школа в г. Кропоткине Кавказского района", расположенного по адресу: Кавказский район, г. Кропоткин, ул. Красноармейская, 420  (ПСД, экспертиза, техприсоединение к сетям) </t>
  </si>
  <si>
    <t>Начальник отдела капитального строительства Е.В. Неупокоева</t>
  </si>
  <si>
    <t>0,0</t>
  </si>
  <si>
    <t>55,0</t>
  </si>
  <si>
    <t>1.2.2.1</t>
  </si>
  <si>
    <t xml:space="preserve">Контрольное событие 2.3.1 "Строительство объекта "Средняя общеобразовательная школа в г. Кропоткине Кавказского района", расположенного по адресу: Кавказский район, г. Кропоткин, ул. Красноармейская, 420  (расчет потребности в тепле и топливе) </t>
  </si>
  <si>
    <t>30.06.2020г.</t>
  </si>
  <si>
    <t>1.2.2.2</t>
  </si>
  <si>
    <t>30.12.2020г.</t>
  </si>
  <si>
    <t>2.2.2.6</t>
  </si>
  <si>
    <t>Контрольное событие 2.2.6 «Ремонт автомобильных дорог,  включенных в реестр имущества муниципального образования Кавказский район» (строительный контроль, лабораторные испытания)</t>
  </si>
  <si>
    <t>30.06.2020г</t>
  </si>
  <si>
    <t xml:space="preserve">Начальник управления имущественных администрации муниципального образования Кавказский район       отношений </t>
  </si>
  <si>
    <t>Л.В. Юрина</t>
  </si>
  <si>
    <t>925/0702/      03 1 03 10120</t>
  </si>
  <si>
    <t>925/0702/       03 1 03 00000</t>
  </si>
  <si>
    <t>902/0702/          0310310120</t>
  </si>
  <si>
    <t>925/0702/              03 2 01 10490</t>
  </si>
  <si>
    <t xml:space="preserve">                                           902/0409/                           03 2 02 S2440</t>
  </si>
  <si>
    <t>902/0409/      03 2 02 10340          03 2 02 S2440</t>
  </si>
  <si>
    <t>902/0113/                         03 2 05 10350</t>
  </si>
  <si>
    <t>902/0502/     03 5 01 10370</t>
  </si>
  <si>
    <t>902/ 0412/                         03 6 01 00590</t>
  </si>
  <si>
    <t>902/ 0412/                         03 6 0110040</t>
  </si>
  <si>
    <t>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</si>
  <si>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>Контрольное событие 4.1. «Мероприятия по предупреждению детского дорожно-транспортного травматизма на территории муниципального образования Кавказский район»</t>
  </si>
  <si>
    <r>
      <rPr>
        <b/>
        <i/>
        <sz val="11"/>
        <rFont val="Times New Roman"/>
        <family val="1"/>
        <charset val="204"/>
      </rPr>
      <t>Подпрограмма №4 
«Обращение с твердыми коммунальными отходами на территории муниципального образования Кавказский район»</t>
    </r>
    <r>
      <rPr>
        <sz val="11"/>
        <rFont val="Times New Roman"/>
        <family val="1"/>
        <charset val="204"/>
      </rPr>
      <t xml:space="preserve">
</t>
    </r>
  </si>
  <si>
    <t>Мероприятие № 1. "Организация мероприятий по обезвреживанию твердых коммунальных отходов путем их ликвидации, планирования территории закрытой свалки, расположенной 400 м западнее ст. Кавказской"</t>
  </si>
  <si>
    <t>Контрольное событие 1.1 Заключение контракта по организации мероприятий по обезвреживанию твердых коммунальных отходов путем их ликвидации, планирования территории закрытой свалки, расположенной 400 м западнее ст. Кавказской</t>
  </si>
  <si>
    <t>30.10.2020</t>
  </si>
  <si>
    <t>01.03.2020 г. - 30.12.2020 г.</t>
  </si>
  <si>
    <t>8</t>
  </si>
  <si>
    <t>Подпрограмма: "Развитие инициативного бюджетирование в муниципальном образовании Кавказский район"</t>
  </si>
  <si>
    <t>6.1</t>
  </si>
  <si>
    <t>Предоставление иных межбюджетных трансфертов бюджетам поселений муниципального образования К;авказский район из районного бюджета на поддержку местных инициатив по итогам краевого конкурса</t>
  </si>
  <si>
    <t>Начальник организационного отдела администрации МО Кавказский район Крупенко О.Г.</t>
  </si>
  <si>
    <t>01.07.2020 г.  30.12.2020г.</t>
  </si>
  <si>
    <t>902/4140/30370110750540</t>
  </si>
  <si>
    <t>01.12.2020</t>
  </si>
  <si>
    <t>09.01.2020 г.- 01.12.2020 г.</t>
  </si>
  <si>
    <t xml:space="preserve">Контрольное событие 2.3.2 "Строительство объекта "Средняя общеобразовательная школа в г. Кропоткине Кавказского района", расположенного по адресу: Кавказский район, г. Кропоткин, ул. Красноармейская, 420  (техническое присоединение к инженерным сетям) </t>
  </si>
  <si>
    <t>30.02.2020 г.-30.12.2020г.</t>
  </si>
  <si>
    <t>30.09.2020г</t>
  </si>
  <si>
    <t xml:space="preserve">Заместитель главы муниципального образования Кавказский район______________И.Д. Погорелов                                               " 28 " декабря 2020 г.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</si>
</sst>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0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49" fontId="4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49" fontId="4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center" wrapText="1"/>
    </xf>
    <xf numFmtId="49" fontId="13" fillId="2" borderId="10" xfId="0" applyNumberFormat="1" applyFont="1" applyFill="1" applyBorder="1" applyAlignment="1">
      <alignment horizontal="center" vertical="center" wrapText="1"/>
    </xf>
    <xf numFmtId="49" fontId="15" fillId="2" borderId="11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wrapText="1"/>
    </xf>
    <xf numFmtId="49" fontId="18" fillId="0" borderId="0" xfId="0" applyNumberFormat="1" applyFont="1" applyAlignment="1">
      <alignment wrapText="1"/>
    </xf>
    <xf numFmtId="49" fontId="8" fillId="2" borderId="0" xfId="0" applyNumberFormat="1" applyFont="1" applyFill="1" applyAlignment="1">
      <alignment wrapText="1"/>
    </xf>
    <xf numFmtId="0" fontId="8" fillId="2" borderId="0" xfId="0" applyFont="1" applyFill="1" applyAlignment="1">
      <alignment wrapText="1"/>
    </xf>
    <xf numFmtId="49" fontId="13" fillId="2" borderId="12" xfId="0" applyNumberFormat="1" applyFont="1" applyFill="1" applyBorder="1" applyAlignment="1">
      <alignment horizontal="center" vertical="center" wrapText="1"/>
    </xf>
    <xf numFmtId="164" fontId="23" fillId="2" borderId="1" xfId="0" applyNumberFormat="1" applyFont="1" applyFill="1" applyBorder="1" applyAlignment="1">
      <alignment horizontal="center" vertical="center" wrapText="1"/>
    </xf>
    <xf numFmtId="164" fontId="24" fillId="2" borderId="1" xfId="0" applyNumberFormat="1" applyFont="1" applyFill="1" applyBorder="1" applyAlignment="1">
      <alignment horizontal="center" vertical="center" wrapText="1"/>
    </xf>
    <xf numFmtId="164" fontId="24" fillId="2" borderId="13" xfId="0" applyNumberFormat="1" applyFont="1" applyFill="1" applyBorder="1" applyAlignment="1">
      <alignment horizontal="center" vertical="center" wrapText="1"/>
    </xf>
    <xf numFmtId="164" fontId="24" fillId="2" borderId="9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4" fillId="2" borderId="14" xfId="0" applyNumberFormat="1" applyFont="1" applyFill="1" applyBorder="1" applyAlignment="1">
      <alignment horizontal="center" vertical="center" wrapText="1"/>
    </xf>
    <xf numFmtId="49" fontId="13" fillId="2" borderId="14" xfId="0" applyNumberFormat="1" applyFont="1" applyFill="1" applyBorder="1" applyAlignment="1">
      <alignment horizontal="center" vertical="center" wrapText="1"/>
    </xf>
    <xf numFmtId="164" fontId="24" fillId="2" borderId="8" xfId="0" applyNumberFormat="1" applyFont="1" applyFill="1" applyBorder="1" applyAlignment="1">
      <alignment horizontal="center" vertical="center" wrapText="1"/>
    </xf>
    <xf numFmtId="49" fontId="13" fillId="2" borderId="19" xfId="0" applyNumberFormat="1" applyFont="1" applyFill="1" applyBorder="1" applyAlignment="1">
      <alignment horizontal="center" vertical="center" wrapText="1"/>
    </xf>
    <xf numFmtId="164" fontId="24" fillId="2" borderId="4" xfId="0" applyNumberFormat="1" applyFont="1" applyFill="1" applyBorder="1" applyAlignment="1">
      <alignment horizontal="center" vertical="center" wrapText="1"/>
    </xf>
    <xf numFmtId="164" fontId="23" fillId="2" borderId="4" xfId="0" applyNumberFormat="1" applyFont="1" applyFill="1" applyBorder="1" applyAlignment="1">
      <alignment horizontal="center" vertical="center" wrapText="1"/>
    </xf>
    <xf numFmtId="49" fontId="30" fillId="2" borderId="4" xfId="0" applyNumberFormat="1" applyFont="1" applyFill="1" applyBorder="1" applyAlignment="1">
      <alignment horizontal="center" vertical="center" wrapText="1"/>
    </xf>
    <xf numFmtId="49" fontId="21" fillId="2" borderId="15" xfId="0" applyNumberFormat="1" applyFont="1" applyFill="1" applyBorder="1" applyAlignment="1">
      <alignment horizontal="center" vertical="center" wrapText="1"/>
    </xf>
    <xf numFmtId="49" fontId="21" fillId="2" borderId="8" xfId="0" applyNumberFormat="1" applyFont="1" applyFill="1" applyBorder="1" applyAlignment="1">
      <alignment horizontal="center" vertical="center" wrapText="1"/>
    </xf>
    <xf numFmtId="164" fontId="24" fillId="2" borderId="7" xfId="0" applyNumberFormat="1" applyFont="1" applyFill="1" applyBorder="1" applyAlignment="1">
      <alignment horizontal="center" vertical="center" wrapText="1"/>
    </xf>
    <xf numFmtId="164" fontId="24" fillId="2" borderId="20" xfId="0" applyNumberFormat="1" applyFont="1" applyFill="1" applyBorder="1" applyAlignment="1">
      <alignment horizontal="center" vertical="center" wrapText="1"/>
    </xf>
    <xf numFmtId="164" fontId="24" fillId="2" borderId="0" xfId="0" applyNumberFormat="1" applyFont="1" applyFill="1" applyBorder="1" applyAlignment="1">
      <alignment horizontal="center" vertical="center" wrapText="1"/>
    </xf>
    <xf numFmtId="164" fontId="25" fillId="2" borderId="13" xfId="0" applyNumberFormat="1" applyFont="1" applyFill="1" applyBorder="1" applyAlignment="1">
      <alignment horizontal="center" vertical="center" wrapText="1"/>
    </xf>
    <xf numFmtId="164" fontId="25" fillId="2" borderId="1" xfId="0" applyNumberFormat="1" applyFont="1" applyFill="1" applyBorder="1" applyAlignment="1">
      <alignment horizontal="center" vertical="center" wrapText="1"/>
    </xf>
    <xf numFmtId="164" fontId="25" fillId="2" borderId="9" xfId="0" applyNumberFormat="1" applyFont="1" applyFill="1" applyBorder="1" applyAlignment="1">
      <alignment horizontal="center" vertical="center" wrapText="1"/>
    </xf>
    <xf numFmtId="164" fontId="23" fillId="2" borderId="5" xfId="0" applyNumberFormat="1" applyFont="1" applyFill="1" applyBorder="1" applyAlignment="1">
      <alignment horizontal="center" vertical="center" wrapText="1"/>
    </xf>
    <xf numFmtId="164" fontId="23" fillId="2" borderId="8" xfId="0" applyNumberFormat="1" applyFont="1" applyFill="1" applyBorder="1" applyAlignment="1">
      <alignment horizontal="center" vertical="center" wrapText="1"/>
    </xf>
    <xf numFmtId="164" fontId="24" fillId="2" borderId="12" xfId="0" applyNumberFormat="1" applyFont="1" applyFill="1" applyBorder="1" applyAlignment="1">
      <alignment horizontal="center" vertical="center" wrapText="1"/>
    </xf>
    <xf numFmtId="164" fontId="24" fillId="2" borderId="6" xfId="0" applyNumberFormat="1" applyFont="1" applyFill="1" applyBorder="1" applyAlignment="1">
      <alignment horizontal="center" vertical="center" wrapText="1"/>
    </xf>
    <xf numFmtId="164" fontId="24" fillId="2" borderId="16" xfId="0" applyNumberFormat="1" applyFont="1" applyFill="1" applyBorder="1" applyAlignment="1">
      <alignment horizontal="center" vertical="center" wrapText="1"/>
    </xf>
    <xf numFmtId="49" fontId="24" fillId="2" borderId="4" xfId="0" applyNumberFormat="1" applyFont="1" applyFill="1" applyBorder="1" applyAlignment="1">
      <alignment horizontal="center" vertical="center" wrapText="1"/>
    </xf>
    <xf numFmtId="49" fontId="13" fillId="2" borderId="9" xfId="0" applyNumberFormat="1" applyFont="1" applyFill="1" applyBorder="1" applyAlignment="1">
      <alignment horizontal="center" vertical="center" wrapText="1"/>
    </xf>
    <xf numFmtId="49" fontId="13" fillId="2" borderId="5" xfId="0" applyNumberFormat="1" applyFont="1" applyFill="1" applyBorder="1" applyAlignment="1">
      <alignment horizontal="center" vertical="center" wrapText="1"/>
    </xf>
    <xf numFmtId="49" fontId="13" fillId="2" borderId="6" xfId="0" applyNumberFormat="1" applyFont="1" applyFill="1" applyBorder="1" applyAlignment="1">
      <alignment horizontal="center" vertical="center" wrapText="1"/>
    </xf>
    <xf numFmtId="165" fontId="31" fillId="0" borderId="0" xfId="0" applyNumberFormat="1" applyFont="1" applyAlignment="1">
      <alignment wrapText="1"/>
    </xf>
    <xf numFmtId="49" fontId="29" fillId="0" borderId="0" xfId="0" applyNumberFormat="1" applyFont="1" applyAlignment="1">
      <alignment wrapText="1"/>
    </xf>
    <xf numFmtId="49" fontId="31" fillId="0" borderId="0" xfId="0" applyNumberFormat="1" applyFont="1" applyAlignment="1">
      <alignment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49" fontId="14" fillId="2" borderId="15" xfId="0" applyNumberFormat="1" applyFont="1" applyFill="1" applyBorder="1" applyAlignment="1">
      <alignment horizontal="center" vertical="center" wrapText="1"/>
    </xf>
    <xf numFmtId="49" fontId="15" fillId="2" borderId="14" xfId="0" applyNumberFormat="1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49" fontId="13" fillId="2" borderId="15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164" fontId="23" fillId="2" borderId="2" xfId="0" applyNumberFormat="1" applyFont="1" applyFill="1" applyBorder="1" applyAlignment="1">
      <alignment horizontal="center" vertical="center" wrapText="1"/>
    </xf>
    <xf numFmtId="164" fontId="24" fillId="2" borderId="2" xfId="0" applyNumberFormat="1" applyFont="1" applyFill="1" applyBorder="1" applyAlignment="1">
      <alignment horizontal="center" vertical="center" wrapText="1"/>
    </xf>
    <xf numFmtId="164" fontId="24" fillId="2" borderId="3" xfId="0" applyNumberFormat="1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49" fontId="21" fillId="2" borderId="3" xfId="0" applyNumberFormat="1" applyFont="1" applyFill="1" applyBorder="1" applyAlignment="1">
      <alignment horizontal="center" vertical="center" wrapText="1"/>
    </xf>
    <xf numFmtId="49" fontId="21" fillId="2" borderId="5" xfId="0" applyNumberFormat="1" applyFont="1" applyFill="1" applyBorder="1" applyAlignment="1">
      <alignment horizontal="center" vertical="center" wrapText="1"/>
    </xf>
    <xf numFmtId="164" fontId="24" fillId="2" borderId="21" xfId="0" applyNumberFormat="1" applyFont="1" applyFill="1" applyBorder="1" applyAlignment="1">
      <alignment horizontal="center" vertical="center" wrapText="1"/>
    </xf>
    <xf numFmtId="164" fontId="24" fillId="2" borderId="22" xfId="0" applyNumberFormat="1" applyFont="1" applyFill="1" applyBorder="1" applyAlignment="1">
      <alignment horizontal="center" vertical="center" wrapText="1"/>
    </xf>
    <xf numFmtId="164" fontId="24" fillId="2" borderId="23" xfId="0" applyNumberFormat="1" applyFont="1" applyFill="1" applyBorder="1" applyAlignment="1">
      <alignment horizontal="center" vertical="center" wrapText="1"/>
    </xf>
    <xf numFmtId="164" fontId="24" fillId="2" borderId="24" xfId="0" applyNumberFormat="1" applyFont="1" applyFill="1" applyBorder="1" applyAlignment="1">
      <alignment horizontal="center" vertical="center" wrapText="1"/>
    </xf>
    <xf numFmtId="164" fontId="24" fillId="2" borderId="25" xfId="0" applyNumberFormat="1" applyFont="1" applyFill="1" applyBorder="1" applyAlignment="1">
      <alignment horizontal="center" vertical="center" wrapText="1"/>
    </xf>
    <xf numFmtId="164" fontId="24" fillId="2" borderId="26" xfId="0" applyNumberFormat="1" applyFont="1" applyFill="1" applyBorder="1" applyAlignment="1">
      <alignment horizontal="center" vertical="center" wrapText="1"/>
    </xf>
    <xf numFmtId="164" fontId="24" fillId="2" borderId="27" xfId="0" applyNumberFormat="1" applyFont="1" applyFill="1" applyBorder="1" applyAlignment="1">
      <alignment horizontal="center" vertical="center" wrapText="1"/>
    </xf>
    <xf numFmtId="164" fontId="24" fillId="2" borderId="28" xfId="0" applyNumberFormat="1" applyFont="1" applyFill="1" applyBorder="1" applyAlignment="1">
      <alignment horizontal="center" vertical="center" wrapText="1"/>
    </xf>
    <xf numFmtId="164" fontId="24" fillId="2" borderId="29" xfId="0" applyNumberFormat="1" applyFont="1" applyFill="1" applyBorder="1" applyAlignment="1">
      <alignment horizontal="center" vertical="center" wrapText="1"/>
    </xf>
    <xf numFmtId="164" fontId="24" fillId="2" borderId="30" xfId="0" applyNumberFormat="1" applyFont="1" applyFill="1" applyBorder="1" applyAlignment="1">
      <alignment horizontal="center" vertical="center" wrapText="1"/>
    </xf>
    <xf numFmtId="164" fontId="24" fillId="2" borderId="31" xfId="0" applyNumberFormat="1" applyFont="1" applyFill="1" applyBorder="1" applyAlignment="1">
      <alignment horizontal="center" vertical="center" wrapText="1"/>
    </xf>
    <xf numFmtId="164" fontId="24" fillId="2" borderId="32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right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164" fontId="24" fillId="2" borderId="2" xfId="0" applyNumberFormat="1" applyFont="1" applyFill="1" applyBorder="1" applyAlignment="1">
      <alignment horizontal="center" vertical="center" wrapText="1"/>
    </xf>
    <xf numFmtId="164" fontId="24" fillId="2" borderId="3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2" fontId="24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49" fontId="14" fillId="2" borderId="8" xfId="0" applyNumberFormat="1" applyFont="1" applyFill="1" applyBorder="1" applyAlignment="1">
      <alignment horizontal="center" vertical="center" wrapText="1"/>
    </xf>
    <xf numFmtId="49" fontId="14" fillId="2" borderId="18" xfId="0" applyNumberFormat="1" applyFont="1" applyFill="1" applyBorder="1" applyAlignment="1">
      <alignment horizontal="center" vertical="center" wrapText="1"/>
    </xf>
    <xf numFmtId="49" fontId="14" fillId="2" borderId="15" xfId="0" applyNumberFormat="1" applyFont="1" applyFill="1" applyBorder="1" applyAlignment="1">
      <alignment horizontal="center" vertical="center" wrapText="1"/>
    </xf>
    <xf numFmtId="49" fontId="15" fillId="2" borderId="14" xfId="0" applyNumberFormat="1" applyFont="1" applyFill="1" applyBorder="1" applyAlignment="1">
      <alignment horizontal="center" vertical="center" wrapText="1"/>
    </xf>
    <xf numFmtId="49" fontId="13" fillId="2" borderId="7" xfId="0" applyNumberFormat="1" applyFont="1" applyFill="1" applyBorder="1" applyAlignment="1">
      <alignment horizontal="center" vertical="center" wrapText="1"/>
    </xf>
    <xf numFmtId="49" fontId="13" fillId="2" borderId="17" xfId="0" applyNumberFormat="1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49" fontId="15" fillId="2" borderId="4" xfId="0" applyNumberFormat="1" applyFont="1" applyFill="1" applyBorder="1" applyAlignment="1">
      <alignment horizontal="center" vertical="center" wrapText="1"/>
    </xf>
    <xf numFmtId="49" fontId="15" fillId="2" borderId="3" xfId="0" applyNumberFormat="1" applyFont="1" applyFill="1" applyBorder="1" applyAlignment="1">
      <alignment horizontal="center" vertical="center" wrapText="1"/>
    </xf>
    <xf numFmtId="49" fontId="13" fillId="2" borderId="15" xfId="0" applyNumberFormat="1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" vertical="center" wrapText="1"/>
    </xf>
    <xf numFmtId="49" fontId="16" fillId="2" borderId="4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 wrapText="1"/>
    </xf>
    <xf numFmtId="49" fontId="26" fillId="2" borderId="4" xfId="0" applyNumberFormat="1" applyFont="1" applyFill="1" applyBorder="1" applyAlignment="1">
      <alignment horizontal="center" vertical="center" wrapText="1"/>
    </xf>
    <xf numFmtId="49" fontId="26" fillId="2" borderId="3" xfId="0" applyNumberFormat="1" applyFont="1" applyFill="1" applyBorder="1" applyAlignment="1">
      <alignment horizontal="center" vertical="center" wrapText="1"/>
    </xf>
    <xf numFmtId="49" fontId="16" fillId="2" borderId="3" xfId="0" applyNumberFormat="1" applyFont="1" applyFill="1" applyBorder="1" applyAlignment="1">
      <alignment horizontal="center" vertical="center" wrapText="1"/>
    </xf>
    <xf numFmtId="164" fontId="23" fillId="2" borderId="2" xfId="0" applyNumberFormat="1" applyFont="1" applyFill="1" applyBorder="1" applyAlignment="1">
      <alignment horizontal="center" vertical="center" wrapText="1"/>
    </xf>
    <xf numFmtId="164" fontId="23" fillId="2" borderId="3" xfId="0" applyNumberFormat="1" applyFont="1" applyFill="1" applyBorder="1" applyAlignment="1">
      <alignment horizontal="center" vertical="center" wrapText="1"/>
    </xf>
    <xf numFmtId="164" fontId="24" fillId="2" borderId="2" xfId="0" applyNumberFormat="1" applyFont="1" applyFill="1" applyBorder="1" applyAlignment="1">
      <alignment horizontal="center" vertical="center" wrapText="1"/>
    </xf>
    <xf numFmtId="164" fontId="24" fillId="2" borderId="3" xfId="0" applyNumberFormat="1" applyFont="1" applyFill="1" applyBorder="1" applyAlignment="1">
      <alignment horizontal="center" vertical="center" wrapText="1"/>
    </xf>
    <xf numFmtId="49" fontId="30" fillId="2" borderId="2" xfId="0" applyNumberFormat="1" applyFont="1" applyFill="1" applyBorder="1" applyAlignment="1">
      <alignment horizontal="center" vertical="center" wrapText="1"/>
    </xf>
    <xf numFmtId="49" fontId="30" fillId="2" borderId="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0" fontId="14" fillId="2" borderId="4" xfId="0" applyNumberFormat="1" applyFont="1" applyFill="1" applyBorder="1" applyAlignment="1">
      <alignment horizontal="center" vertical="center" wrapText="1"/>
    </xf>
    <xf numFmtId="0" fontId="14" fillId="2" borderId="3" xfId="0" applyNumberFormat="1" applyFont="1" applyFill="1" applyBorder="1" applyAlignment="1">
      <alignment horizontal="center" vertical="center" wrapText="1"/>
    </xf>
    <xf numFmtId="49" fontId="27" fillId="2" borderId="2" xfId="0" applyNumberFormat="1" applyFont="1" applyFill="1" applyBorder="1" applyAlignment="1">
      <alignment horizontal="center" vertical="center" wrapText="1"/>
    </xf>
    <xf numFmtId="49" fontId="27" fillId="2" borderId="4" xfId="0" applyNumberFormat="1" applyFont="1" applyFill="1" applyBorder="1" applyAlignment="1">
      <alignment horizontal="center" vertical="center" wrapText="1"/>
    </xf>
    <xf numFmtId="49" fontId="27" fillId="2" borderId="3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49" fontId="19" fillId="2" borderId="2" xfId="0" applyNumberFormat="1" applyFont="1" applyFill="1" applyBorder="1" applyAlignment="1">
      <alignment horizontal="center" vertical="center" wrapText="1"/>
    </xf>
    <xf numFmtId="49" fontId="19" fillId="2" borderId="4" xfId="0" applyNumberFormat="1" applyFont="1" applyFill="1" applyBorder="1" applyAlignment="1">
      <alignment horizontal="center" vertical="center" wrapText="1"/>
    </xf>
    <xf numFmtId="49" fontId="19" fillId="2" borderId="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left" wrapText="1"/>
    </xf>
    <xf numFmtId="49" fontId="21" fillId="2" borderId="2" xfId="0" applyNumberFormat="1" applyFont="1" applyFill="1" applyBorder="1" applyAlignment="1">
      <alignment horizontal="center" vertical="center" wrapText="1"/>
    </xf>
    <xf numFmtId="49" fontId="21" fillId="2" borderId="4" xfId="0" applyNumberFormat="1" applyFont="1" applyFill="1" applyBorder="1" applyAlignment="1">
      <alignment horizontal="center" vertical="center" wrapText="1"/>
    </xf>
    <xf numFmtId="49" fontId="21" fillId="2" borderId="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 wrapText="1"/>
    </xf>
    <xf numFmtId="49" fontId="26" fillId="2" borderId="2" xfId="0" applyNumberFormat="1" applyFont="1" applyFill="1" applyBorder="1" applyAlignment="1">
      <alignment horizontal="center" vertical="center" wrapText="1"/>
    </xf>
    <xf numFmtId="49" fontId="22" fillId="2" borderId="2" xfId="0" applyNumberFormat="1" applyFont="1" applyFill="1" applyBorder="1" applyAlignment="1">
      <alignment horizontal="center" vertical="center" wrapText="1"/>
    </xf>
    <xf numFmtId="49" fontId="22" fillId="2" borderId="4" xfId="0" applyNumberFormat="1" applyFont="1" applyFill="1" applyBorder="1" applyAlignment="1">
      <alignment horizontal="center" vertical="center" wrapText="1"/>
    </xf>
    <xf numFmtId="49" fontId="22" fillId="2" borderId="3" xfId="0" applyNumberFormat="1" applyFont="1" applyFill="1" applyBorder="1" applyAlignment="1">
      <alignment horizontal="center" vertical="center" wrapText="1"/>
    </xf>
    <xf numFmtId="49" fontId="20" fillId="2" borderId="2" xfId="0" applyNumberFormat="1" applyFont="1" applyFill="1" applyBorder="1" applyAlignment="1">
      <alignment horizontal="center" vertical="center" wrapText="1"/>
    </xf>
    <xf numFmtId="49" fontId="20" fillId="2" borderId="4" xfId="0" applyNumberFormat="1" applyFont="1" applyFill="1" applyBorder="1" applyAlignment="1">
      <alignment horizontal="center" vertical="center" wrapText="1"/>
    </xf>
    <xf numFmtId="49" fontId="20" fillId="2" borderId="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15" fillId="2" borderId="8" xfId="0" applyNumberFormat="1" applyFont="1" applyFill="1" applyBorder="1" applyAlignment="1">
      <alignment horizontal="center" vertical="center" wrapText="1"/>
    </xf>
    <xf numFmtId="49" fontId="15" fillId="2" borderId="18" xfId="0" applyNumberFormat="1" applyFont="1" applyFill="1" applyBorder="1" applyAlignment="1">
      <alignment horizontal="center" vertical="center" wrapText="1"/>
    </xf>
    <xf numFmtId="49" fontId="15" fillId="2" borderId="15" xfId="0" applyNumberFormat="1" applyFont="1" applyFill="1" applyBorder="1" applyAlignment="1">
      <alignment horizontal="center" vertical="center" wrapText="1"/>
    </xf>
    <xf numFmtId="49" fontId="13" fillId="2" borderId="8" xfId="0" applyNumberFormat="1" applyFont="1" applyFill="1" applyBorder="1" applyAlignment="1">
      <alignment horizontal="center" vertical="center" wrapText="1"/>
    </xf>
    <xf numFmtId="49" fontId="13" fillId="2" borderId="18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49" fontId="24" fillId="2" borderId="2" xfId="0" applyNumberFormat="1" applyFont="1" applyFill="1" applyBorder="1" applyAlignment="1">
      <alignment horizontal="center" vertical="center" wrapText="1"/>
    </xf>
    <xf numFmtId="165" fontId="24" fillId="2" borderId="2" xfId="0" applyNumberFormat="1" applyFont="1" applyFill="1" applyBorder="1" applyAlignment="1">
      <alignment horizontal="center" vertical="center" wrapText="1"/>
    </xf>
    <xf numFmtId="164" fontId="24" fillId="2" borderId="33" xfId="0" applyNumberFormat="1" applyFont="1" applyFill="1" applyBorder="1" applyAlignment="1">
      <alignment horizontal="center" vertical="center" wrapText="1"/>
    </xf>
    <xf numFmtId="164" fontId="24" fillId="2" borderId="34" xfId="0" applyNumberFormat="1" applyFont="1" applyFill="1" applyBorder="1" applyAlignment="1">
      <alignment horizontal="center" vertical="center" wrapText="1"/>
    </xf>
    <xf numFmtId="164" fontId="24" fillId="2" borderId="3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"/>
  <sheetViews>
    <sheetView tabSelected="1" view="pageBreakPreview" topLeftCell="A79" zoomScale="65" zoomScaleNormal="83" zoomScaleSheetLayoutView="65" workbookViewId="0">
      <selection activeCell="K97" sqref="K97"/>
    </sheetView>
  </sheetViews>
  <sheetFormatPr defaultRowHeight="15.75"/>
  <cols>
    <col min="1" max="1" width="8" style="8" customWidth="1"/>
    <col min="2" max="2" width="50.140625" style="8" customWidth="1"/>
    <col min="3" max="3" width="5.5703125" style="8" customWidth="1"/>
    <col min="4" max="4" width="17.5703125" style="9" customWidth="1"/>
    <col min="5" max="5" width="13.42578125" style="8" customWidth="1"/>
    <col min="6" max="6" width="14.85546875" style="8" customWidth="1"/>
    <col min="7" max="7" width="17.7109375" style="8" customWidth="1"/>
    <col min="8" max="8" width="16.140625" style="10" customWidth="1"/>
    <col min="9" max="9" width="14.5703125" style="10" customWidth="1"/>
    <col min="10" max="10" width="13" style="10" customWidth="1"/>
    <col min="11" max="11" width="11.5703125" style="10" customWidth="1"/>
    <col min="12" max="12" width="19.140625" style="10" customWidth="1"/>
    <col min="13" max="13" width="11.140625" style="22" hidden="1" customWidth="1"/>
    <col min="14" max="22" width="9.140625" style="11"/>
    <col min="23" max="16384" width="9.140625" style="12"/>
  </cols>
  <sheetData>
    <row r="1" spans="1:22" ht="15.75" customHeight="1">
      <c r="A1" s="134"/>
      <c r="I1" s="138" t="s">
        <v>0</v>
      </c>
      <c r="J1" s="138"/>
      <c r="K1" s="138"/>
      <c r="L1" s="138"/>
    </row>
    <row r="2" spans="1:22" ht="51.75" customHeight="1">
      <c r="A2" s="134"/>
      <c r="I2" s="138" t="s">
        <v>183</v>
      </c>
      <c r="J2" s="138"/>
      <c r="K2" s="138"/>
      <c r="L2" s="138"/>
    </row>
    <row r="3" spans="1:22">
      <c r="A3" s="139" t="s">
        <v>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22" ht="33.75" customHeight="1">
      <c r="A4" s="139" t="s">
        <v>164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22" ht="18" customHeight="1">
      <c r="A5" s="140" t="s">
        <v>93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</row>
    <row r="6" spans="1:22" ht="6.75" customHeight="1" thickBot="1">
      <c r="A6" s="13"/>
    </row>
    <row r="7" spans="1:22" s="15" customFormat="1" ht="13.5" thickBot="1">
      <c r="A7" s="135" t="s">
        <v>29</v>
      </c>
      <c r="B7" s="135" t="s">
        <v>30</v>
      </c>
      <c r="C7" s="135" t="s">
        <v>49</v>
      </c>
      <c r="D7" s="135" t="s">
        <v>2</v>
      </c>
      <c r="E7" s="135" t="s">
        <v>3</v>
      </c>
      <c r="F7" s="135" t="s">
        <v>4</v>
      </c>
      <c r="G7" s="135" t="s">
        <v>31</v>
      </c>
      <c r="H7" s="137" t="s">
        <v>76</v>
      </c>
      <c r="I7" s="137"/>
      <c r="J7" s="137"/>
      <c r="K7" s="137"/>
      <c r="L7" s="137"/>
      <c r="M7" s="23"/>
      <c r="N7" s="14"/>
      <c r="O7" s="14"/>
      <c r="P7" s="14"/>
      <c r="Q7" s="14"/>
      <c r="R7" s="14"/>
      <c r="S7" s="14"/>
      <c r="T7" s="14"/>
      <c r="U7" s="14"/>
      <c r="V7" s="14"/>
    </row>
    <row r="8" spans="1:22" s="15" customFormat="1" ht="13.5" thickBot="1">
      <c r="A8" s="136"/>
      <c r="B8" s="136"/>
      <c r="C8" s="136"/>
      <c r="D8" s="136"/>
      <c r="E8" s="136"/>
      <c r="F8" s="136"/>
      <c r="G8" s="136"/>
      <c r="H8" s="6" t="s">
        <v>5</v>
      </c>
      <c r="I8" s="6" t="s">
        <v>6</v>
      </c>
      <c r="J8" s="6" t="s">
        <v>7</v>
      </c>
      <c r="K8" s="6" t="s">
        <v>8</v>
      </c>
      <c r="L8" s="7" t="s">
        <v>32</v>
      </c>
      <c r="M8" s="57"/>
      <c r="N8" s="14"/>
      <c r="O8" s="14"/>
      <c r="P8" s="14"/>
      <c r="Q8" s="14"/>
      <c r="R8" s="14"/>
      <c r="S8" s="14"/>
      <c r="T8" s="14"/>
      <c r="U8" s="14"/>
      <c r="V8" s="14"/>
    </row>
    <row r="9" spans="1:22" ht="16.5" thickBot="1">
      <c r="A9" s="1">
        <v>1</v>
      </c>
      <c r="B9" s="3">
        <v>2</v>
      </c>
      <c r="C9" s="1">
        <v>3</v>
      </c>
      <c r="D9" s="2">
        <v>4</v>
      </c>
      <c r="E9" s="1">
        <v>5</v>
      </c>
      <c r="F9" s="1">
        <v>6</v>
      </c>
      <c r="G9" s="1">
        <v>7</v>
      </c>
      <c r="H9" s="4">
        <v>8</v>
      </c>
      <c r="I9" s="4">
        <v>9</v>
      </c>
      <c r="J9" s="4">
        <v>10</v>
      </c>
      <c r="K9" s="4">
        <v>11</v>
      </c>
      <c r="L9" s="5">
        <v>12</v>
      </c>
      <c r="M9" s="58"/>
    </row>
    <row r="10" spans="1:22" ht="17.25" thickBot="1">
      <c r="A10" s="122"/>
      <c r="B10" s="152" t="s">
        <v>9</v>
      </c>
      <c r="C10" s="122" t="s">
        <v>17</v>
      </c>
      <c r="D10" s="141" t="s">
        <v>10</v>
      </c>
      <c r="E10" s="122" t="s">
        <v>134</v>
      </c>
      <c r="F10" s="115" t="s">
        <v>17</v>
      </c>
      <c r="G10" s="98" t="s">
        <v>11</v>
      </c>
      <c r="H10" s="45">
        <f>SUM(H11:H13)</f>
        <v>123.2</v>
      </c>
      <c r="I10" s="45">
        <f>SUM(I11:I13)</f>
        <v>1652.3</v>
      </c>
      <c r="J10" s="45">
        <f>SUM(J11:J13)</f>
        <v>9839.4000000000015</v>
      </c>
      <c r="K10" s="45">
        <f>SUM(K11:K13)</f>
        <v>3008.6</v>
      </c>
      <c r="L10" s="45">
        <f>L13+L12+L11</f>
        <v>14623.5</v>
      </c>
      <c r="M10" s="56">
        <f>H10+I10+J10</f>
        <v>11614.900000000001</v>
      </c>
    </row>
    <row r="11" spans="1:22" ht="32.25" thickBot="1">
      <c r="A11" s="122"/>
      <c r="B11" s="153"/>
      <c r="C11" s="122"/>
      <c r="D11" s="141"/>
      <c r="E11" s="122"/>
      <c r="F11" s="116"/>
      <c r="G11" s="98" t="s">
        <v>13</v>
      </c>
      <c r="H11" s="45">
        <f>H69</f>
        <v>0</v>
      </c>
      <c r="I11" s="45">
        <f>I69</f>
        <v>118.1</v>
      </c>
      <c r="J11" s="45">
        <f>J69</f>
        <v>0</v>
      </c>
      <c r="K11" s="45">
        <f>K69</f>
        <v>0</v>
      </c>
      <c r="L11" s="45">
        <f>SUM(H11:K11)</f>
        <v>118.1</v>
      </c>
      <c r="M11" s="56">
        <f>H11+I11+J11</f>
        <v>118.1</v>
      </c>
    </row>
    <row r="12" spans="1:22" ht="32.25" thickBot="1">
      <c r="A12" s="122"/>
      <c r="B12" s="153"/>
      <c r="C12" s="122"/>
      <c r="D12" s="141"/>
      <c r="E12" s="122"/>
      <c r="F12" s="116"/>
      <c r="G12" s="98" t="s">
        <v>12</v>
      </c>
      <c r="H12" s="45">
        <f>H15+H34+H70+H79+H87+H105+H108</f>
        <v>123.2</v>
      </c>
      <c r="I12" s="45">
        <f>I15+I34+I70+I79+I87+I105+I108</f>
        <v>510.9</v>
      </c>
      <c r="J12" s="45">
        <f>J34+J102+J105</f>
        <v>8753.2000000000007</v>
      </c>
      <c r="K12" s="45">
        <f>K15+K34+K70+K79+K87+K105+K108</f>
        <v>202.6</v>
      </c>
      <c r="L12" s="45">
        <f>L15+L34+L70+L99+L105</f>
        <v>9589.9</v>
      </c>
      <c r="M12" s="56"/>
    </row>
    <row r="13" spans="1:22" ht="32.25" thickBot="1">
      <c r="A13" s="122"/>
      <c r="B13" s="154"/>
      <c r="C13" s="122"/>
      <c r="D13" s="141"/>
      <c r="E13" s="122"/>
      <c r="F13" s="117"/>
      <c r="G13" s="98" t="s">
        <v>14</v>
      </c>
      <c r="H13" s="45">
        <f>H16+H35+H71+H80+H88+H106+H109</f>
        <v>0</v>
      </c>
      <c r="I13" s="45">
        <f>I16+I35+I71+I80+I88+I106+I109</f>
        <v>1023.3</v>
      </c>
      <c r="J13" s="45">
        <f>J16+J35+J71+J80+J88+J106+J109</f>
        <v>1086.2</v>
      </c>
      <c r="K13" s="45">
        <f>K16+K35+K71+K80+K88+K106+K109</f>
        <v>2806</v>
      </c>
      <c r="L13" s="45">
        <f>L16+L35+L71+L80+L88+L103+L106+L109</f>
        <v>4915.5</v>
      </c>
      <c r="M13" s="56">
        <f>H13+I13+J13</f>
        <v>2109.5</v>
      </c>
    </row>
    <row r="14" spans="1:22" ht="18" thickBot="1">
      <c r="A14" s="123">
        <v>1</v>
      </c>
      <c r="B14" s="124" t="s">
        <v>15</v>
      </c>
      <c r="C14" s="122" t="s">
        <v>82</v>
      </c>
      <c r="D14" s="149" t="s">
        <v>10</v>
      </c>
      <c r="E14" s="123" t="s">
        <v>134</v>
      </c>
      <c r="F14" s="115" t="s">
        <v>17</v>
      </c>
      <c r="G14" s="93" t="s">
        <v>11</v>
      </c>
      <c r="H14" s="27">
        <f>H15+H16</f>
        <v>0</v>
      </c>
      <c r="I14" s="27">
        <f>I15+I16</f>
        <v>134</v>
      </c>
      <c r="J14" s="27">
        <f>J15+J16</f>
        <v>0</v>
      </c>
      <c r="K14" s="27">
        <f>K15+K16</f>
        <v>101</v>
      </c>
      <c r="L14" s="27">
        <f>L15+L16</f>
        <v>235</v>
      </c>
      <c r="M14" s="56">
        <f>H14+I14+J14</f>
        <v>134</v>
      </c>
    </row>
    <row r="15" spans="1:22" ht="32.25" thickBot="1">
      <c r="A15" s="123"/>
      <c r="B15" s="124"/>
      <c r="C15" s="122"/>
      <c r="D15" s="149"/>
      <c r="E15" s="123"/>
      <c r="F15" s="116"/>
      <c r="G15" s="93" t="s">
        <v>12</v>
      </c>
      <c r="H15" s="27">
        <f t="shared" ref="H15:K16" si="0">H18</f>
        <v>0</v>
      </c>
      <c r="I15" s="27">
        <f t="shared" si="0"/>
        <v>0</v>
      </c>
      <c r="J15" s="27">
        <f t="shared" si="0"/>
        <v>0</v>
      </c>
      <c r="K15" s="27">
        <f t="shared" si="0"/>
        <v>0</v>
      </c>
      <c r="L15" s="27">
        <f>H15+I15+K15+J15</f>
        <v>0</v>
      </c>
      <c r="M15" s="56">
        <f>H15+I15</f>
        <v>0</v>
      </c>
    </row>
    <row r="16" spans="1:22" ht="32.25" thickBot="1">
      <c r="A16" s="123"/>
      <c r="B16" s="124"/>
      <c r="C16" s="122"/>
      <c r="D16" s="149"/>
      <c r="E16" s="123"/>
      <c r="F16" s="117"/>
      <c r="G16" s="93" t="s">
        <v>14</v>
      </c>
      <c r="H16" s="27">
        <f t="shared" si="0"/>
        <v>0</v>
      </c>
      <c r="I16" s="27">
        <f>I19</f>
        <v>134</v>
      </c>
      <c r="J16" s="27">
        <f t="shared" si="0"/>
        <v>0</v>
      </c>
      <c r="K16" s="27">
        <f t="shared" si="0"/>
        <v>101</v>
      </c>
      <c r="L16" s="27">
        <f>H16+I16+J16+K16</f>
        <v>235</v>
      </c>
      <c r="M16" s="56">
        <f t="shared" ref="M16:M22" si="1">H16+I16+J16</f>
        <v>134</v>
      </c>
    </row>
    <row r="17" spans="1:22" ht="17.25" thickBot="1">
      <c r="A17" s="121" t="s">
        <v>54</v>
      </c>
      <c r="B17" s="145" t="s">
        <v>33</v>
      </c>
      <c r="C17" s="121">
        <v>1</v>
      </c>
      <c r="D17" s="119" t="s">
        <v>50</v>
      </c>
      <c r="E17" s="123" t="s">
        <v>133</v>
      </c>
      <c r="F17" s="102" t="s">
        <v>155</v>
      </c>
      <c r="G17" s="94" t="s">
        <v>11</v>
      </c>
      <c r="H17" s="28">
        <f>SUM(H18:H19)</f>
        <v>0</v>
      </c>
      <c r="I17" s="28">
        <f>SUM(I18:I19)</f>
        <v>134</v>
      </c>
      <c r="J17" s="28">
        <f>SUM(J18:J19)</f>
        <v>0</v>
      </c>
      <c r="K17" s="28">
        <f>SUM(K18:K19)</f>
        <v>101</v>
      </c>
      <c r="L17" s="28">
        <f>SUM(H17:K17)</f>
        <v>235</v>
      </c>
      <c r="M17" s="56">
        <f t="shared" si="1"/>
        <v>134</v>
      </c>
    </row>
    <row r="18" spans="1:22" ht="17.25" thickBot="1">
      <c r="A18" s="121"/>
      <c r="B18" s="146"/>
      <c r="C18" s="121"/>
      <c r="D18" s="120"/>
      <c r="E18" s="123"/>
      <c r="F18" s="103"/>
      <c r="G18" s="94" t="s">
        <v>12</v>
      </c>
      <c r="H18" s="28">
        <f t="shared" ref="H18:K19" si="2">H21</f>
        <v>0</v>
      </c>
      <c r="I18" s="28">
        <f t="shared" si="2"/>
        <v>0</v>
      </c>
      <c r="J18" s="28">
        <f t="shared" si="2"/>
        <v>0</v>
      </c>
      <c r="K18" s="28">
        <f t="shared" si="2"/>
        <v>0</v>
      </c>
      <c r="L18" s="28">
        <f>SUM(H18:K18)</f>
        <v>0</v>
      </c>
      <c r="M18" s="56">
        <f t="shared" si="1"/>
        <v>0</v>
      </c>
    </row>
    <row r="19" spans="1:22" ht="32.25" thickBot="1">
      <c r="A19" s="121"/>
      <c r="B19" s="147"/>
      <c r="C19" s="121"/>
      <c r="D19" s="127"/>
      <c r="E19" s="123"/>
      <c r="F19" s="104"/>
      <c r="G19" s="94" t="s">
        <v>14</v>
      </c>
      <c r="H19" s="28">
        <f t="shared" si="2"/>
        <v>0</v>
      </c>
      <c r="I19" s="28">
        <f>I22+I26</f>
        <v>134</v>
      </c>
      <c r="J19" s="28">
        <f>J22+J26</f>
        <v>0</v>
      </c>
      <c r="K19" s="28">
        <f>K26+K22</f>
        <v>101</v>
      </c>
      <c r="L19" s="28">
        <f>H19+I19+J19+K19</f>
        <v>235</v>
      </c>
      <c r="M19" s="56">
        <f t="shared" si="1"/>
        <v>134</v>
      </c>
    </row>
    <row r="20" spans="1:22" s="25" customFormat="1" ht="17.25" thickBot="1">
      <c r="A20" s="121" t="s">
        <v>55</v>
      </c>
      <c r="B20" s="142" t="s">
        <v>34</v>
      </c>
      <c r="C20" s="121">
        <v>1</v>
      </c>
      <c r="D20" s="119" t="s">
        <v>50</v>
      </c>
      <c r="E20" s="123" t="s">
        <v>95</v>
      </c>
      <c r="F20" s="102" t="s">
        <v>154</v>
      </c>
      <c r="G20" s="94" t="s">
        <v>11</v>
      </c>
      <c r="H20" s="28">
        <f>H21+H22</f>
        <v>0</v>
      </c>
      <c r="I20" s="28">
        <f>I21+I22</f>
        <v>79</v>
      </c>
      <c r="J20" s="28">
        <f>J21+J22</f>
        <v>0</v>
      </c>
      <c r="K20" s="28">
        <f>K21+K22</f>
        <v>42</v>
      </c>
      <c r="L20" s="28">
        <f>L21+L22</f>
        <v>121</v>
      </c>
      <c r="M20" s="56">
        <f t="shared" si="1"/>
        <v>79</v>
      </c>
      <c r="N20" s="24"/>
      <c r="O20" s="24"/>
      <c r="P20" s="24"/>
      <c r="Q20" s="24"/>
      <c r="R20" s="24"/>
      <c r="S20" s="24"/>
      <c r="T20" s="24"/>
      <c r="U20" s="24"/>
      <c r="V20" s="24"/>
    </row>
    <row r="21" spans="1:22" s="25" customFormat="1" ht="17.25" thickBot="1">
      <c r="A21" s="121"/>
      <c r="B21" s="143"/>
      <c r="C21" s="121"/>
      <c r="D21" s="120"/>
      <c r="E21" s="123"/>
      <c r="F21" s="103"/>
      <c r="G21" s="94" t="s">
        <v>12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56">
        <f t="shared" si="1"/>
        <v>0</v>
      </c>
      <c r="N21" s="24"/>
      <c r="O21" s="24"/>
      <c r="P21" s="24"/>
      <c r="Q21" s="24"/>
      <c r="R21" s="24"/>
      <c r="S21" s="24"/>
      <c r="T21" s="24"/>
      <c r="U21" s="24"/>
      <c r="V21" s="24"/>
    </row>
    <row r="22" spans="1:22" s="25" customFormat="1" ht="81" customHeight="1" thickBot="1">
      <c r="A22" s="121"/>
      <c r="B22" s="144"/>
      <c r="C22" s="121"/>
      <c r="D22" s="127"/>
      <c r="E22" s="123"/>
      <c r="F22" s="104"/>
      <c r="G22" s="94" t="s">
        <v>14</v>
      </c>
      <c r="H22" s="28">
        <v>0</v>
      </c>
      <c r="I22" s="28">
        <v>79</v>
      </c>
      <c r="J22" s="28">
        <v>0</v>
      </c>
      <c r="K22" s="28">
        <v>42</v>
      </c>
      <c r="L22" s="28">
        <f>SUM(H22:K22)</f>
        <v>121</v>
      </c>
      <c r="M22" s="56">
        <f t="shared" si="1"/>
        <v>79</v>
      </c>
      <c r="N22" s="24"/>
      <c r="O22" s="24"/>
      <c r="P22" s="24"/>
      <c r="Q22" s="24"/>
      <c r="R22" s="24"/>
      <c r="S22" s="24"/>
      <c r="T22" s="24"/>
      <c r="U22" s="24"/>
      <c r="V22" s="24"/>
    </row>
    <row r="23" spans="1:22" ht="90.75" thickBot="1">
      <c r="A23" s="94" t="s">
        <v>56</v>
      </c>
      <c r="B23" s="31" t="s">
        <v>94</v>
      </c>
      <c r="C23" s="94" t="s">
        <v>17</v>
      </c>
      <c r="D23" s="92" t="s">
        <v>50</v>
      </c>
      <c r="E23" s="94" t="s">
        <v>96</v>
      </c>
      <c r="F23" s="94" t="s">
        <v>17</v>
      </c>
      <c r="G23" s="94" t="s">
        <v>17</v>
      </c>
      <c r="H23" s="100" t="s">
        <v>17</v>
      </c>
      <c r="I23" s="100" t="s">
        <v>17</v>
      </c>
      <c r="J23" s="100" t="s">
        <v>17</v>
      </c>
      <c r="K23" s="100" t="s">
        <v>17</v>
      </c>
      <c r="L23" s="100" t="s">
        <v>17</v>
      </c>
      <c r="M23" s="56"/>
    </row>
    <row r="24" spans="1:22" ht="17.25" thickBot="1">
      <c r="A24" s="102" t="s">
        <v>139</v>
      </c>
      <c r="B24" s="142" t="s">
        <v>140</v>
      </c>
      <c r="C24" s="102" t="s">
        <v>82</v>
      </c>
      <c r="D24" s="119" t="s">
        <v>141</v>
      </c>
      <c r="E24" s="102" t="s">
        <v>181</v>
      </c>
      <c r="F24" s="102" t="s">
        <v>156</v>
      </c>
      <c r="G24" s="94" t="s">
        <v>11</v>
      </c>
      <c r="H24" s="100" t="s">
        <v>142</v>
      </c>
      <c r="I24" s="101">
        <v>55</v>
      </c>
      <c r="J24" s="101">
        <v>0</v>
      </c>
      <c r="K24" s="101">
        <f>K26+K25</f>
        <v>59</v>
      </c>
      <c r="L24" s="101">
        <f>L25+L26</f>
        <v>114</v>
      </c>
      <c r="M24" s="56">
        <f>H24+I24+J24</f>
        <v>55</v>
      </c>
    </row>
    <row r="25" spans="1:22" ht="17.25" thickBot="1">
      <c r="A25" s="103"/>
      <c r="B25" s="143"/>
      <c r="C25" s="103"/>
      <c r="D25" s="120"/>
      <c r="E25" s="103"/>
      <c r="F25" s="103"/>
      <c r="G25" s="94" t="s">
        <v>12</v>
      </c>
      <c r="H25" s="100" t="s">
        <v>142</v>
      </c>
      <c r="I25" s="100" t="s">
        <v>142</v>
      </c>
      <c r="J25" s="101" t="s">
        <v>142</v>
      </c>
      <c r="K25" s="101">
        <v>0</v>
      </c>
      <c r="L25" s="101">
        <f>H25+I25+J25+K25</f>
        <v>0</v>
      </c>
      <c r="M25" s="56"/>
    </row>
    <row r="26" spans="1:22" ht="71.25" customHeight="1" thickBot="1">
      <c r="A26" s="104"/>
      <c r="B26" s="144"/>
      <c r="C26" s="104"/>
      <c r="D26" s="127"/>
      <c r="E26" s="104"/>
      <c r="F26" s="104"/>
      <c r="G26" s="94" t="s">
        <v>14</v>
      </c>
      <c r="H26" s="100" t="s">
        <v>142</v>
      </c>
      <c r="I26" s="100" t="s">
        <v>143</v>
      </c>
      <c r="J26" s="101">
        <v>0</v>
      </c>
      <c r="K26" s="101">
        <v>59</v>
      </c>
      <c r="L26" s="101">
        <f>H26+I26+J26+K26</f>
        <v>114</v>
      </c>
      <c r="M26" s="56">
        <f>H26+I26+J26</f>
        <v>55</v>
      </c>
    </row>
    <row r="27" spans="1:22">
      <c r="A27" s="102" t="s">
        <v>144</v>
      </c>
      <c r="B27" s="142" t="s">
        <v>145</v>
      </c>
      <c r="C27" s="102" t="s">
        <v>17</v>
      </c>
      <c r="D27" s="119" t="s">
        <v>141</v>
      </c>
      <c r="E27" s="102" t="s">
        <v>146</v>
      </c>
      <c r="F27" s="102" t="s">
        <v>17</v>
      </c>
      <c r="G27" s="102" t="s">
        <v>17</v>
      </c>
      <c r="H27" s="175" t="s">
        <v>17</v>
      </c>
      <c r="I27" s="176" t="s">
        <v>17</v>
      </c>
      <c r="J27" s="176" t="s">
        <v>17</v>
      </c>
      <c r="K27" s="176" t="s">
        <v>17</v>
      </c>
      <c r="L27" s="176" t="s">
        <v>17</v>
      </c>
      <c r="M27" s="56"/>
    </row>
    <row r="28" spans="1:22">
      <c r="A28" s="103"/>
      <c r="B28" s="143"/>
      <c r="C28" s="103"/>
      <c r="D28" s="120"/>
      <c r="E28" s="103"/>
      <c r="F28" s="103"/>
      <c r="G28" s="173"/>
      <c r="H28" s="173"/>
      <c r="I28" s="173"/>
      <c r="J28" s="173"/>
      <c r="K28" s="173"/>
      <c r="L28" s="173"/>
      <c r="M28" s="56"/>
    </row>
    <row r="29" spans="1:22" ht="67.5" customHeight="1" thickBot="1">
      <c r="A29" s="104"/>
      <c r="B29" s="144"/>
      <c r="C29" s="104"/>
      <c r="D29" s="127"/>
      <c r="E29" s="104"/>
      <c r="F29" s="104"/>
      <c r="G29" s="174"/>
      <c r="H29" s="174"/>
      <c r="I29" s="174"/>
      <c r="J29" s="174"/>
      <c r="K29" s="174"/>
      <c r="L29" s="174"/>
      <c r="M29" s="56"/>
    </row>
    <row r="30" spans="1:22">
      <c r="A30" s="102" t="s">
        <v>147</v>
      </c>
      <c r="B30" s="142" t="s">
        <v>180</v>
      </c>
      <c r="C30" s="102" t="s">
        <v>17</v>
      </c>
      <c r="D30" s="119" t="s">
        <v>141</v>
      </c>
      <c r="E30" s="102" t="s">
        <v>148</v>
      </c>
      <c r="F30" s="102" t="s">
        <v>17</v>
      </c>
      <c r="G30" s="102" t="s">
        <v>17</v>
      </c>
      <c r="H30" s="175" t="s">
        <v>17</v>
      </c>
      <c r="I30" s="176" t="s">
        <v>17</v>
      </c>
      <c r="J30" s="176" t="s">
        <v>17</v>
      </c>
      <c r="K30" s="176" t="s">
        <v>17</v>
      </c>
      <c r="L30" s="176" t="s">
        <v>17</v>
      </c>
      <c r="M30" s="56"/>
    </row>
    <row r="31" spans="1:22">
      <c r="A31" s="103"/>
      <c r="B31" s="143"/>
      <c r="C31" s="103"/>
      <c r="D31" s="120"/>
      <c r="E31" s="103"/>
      <c r="F31" s="103"/>
      <c r="G31" s="173"/>
      <c r="H31" s="173"/>
      <c r="I31" s="173"/>
      <c r="J31" s="173"/>
      <c r="K31" s="173"/>
      <c r="L31" s="173"/>
      <c r="M31" s="56"/>
    </row>
    <row r="32" spans="1:22" ht="77.25" customHeight="1" thickBot="1">
      <c r="A32" s="104"/>
      <c r="B32" s="144"/>
      <c r="C32" s="104"/>
      <c r="D32" s="127"/>
      <c r="E32" s="104"/>
      <c r="F32" s="104"/>
      <c r="G32" s="174"/>
      <c r="H32" s="174"/>
      <c r="I32" s="174"/>
      <c r="J32" s="174"/>
      <c r="K32" s="174"/>
      <c r="L32" s="174"/>
      <c r="M32" s="56"/>
    </row>
    <row r="33" spans="1:13" ht="18" thickBot="1">
      <c r="A33" s="123">
        <v>2</v>
      </c>
      <c r="B33" s="124" t="s">
        <v>16</v>
      </c>
      <c r="C33" s="121" t="s">
        <v>17</v>
      </c>
      <c r="D33" s="141" t="s">
        <v>51</v>
      </c>
      <c r="E33" s="156" t="s">
        <v>135</v>
      </c>
      <c r="F33" s="115" t="s">
        <v>17</v>
      </c>
      <c r="G33" s="99" t="s">
        <v>11</v>
      </c>
      <c r="H33" s="27">
        <f>SUM(H34:H35)</f>
        <v>0</v>
      </c>
      <c r="I33" s="27">
        <f>SUM(I34:I35)</f>
        <v>240.4</v>
      </c>
      <c r="J33" s="27">
        <f>SUM(J34:J35)</f>
        <v>4037.6</v>
      </c>
      <c r="K33" s="27">
        <f>SUM(K34:K35)</f>
        <v>1930.7</v>
      </c>
      <c r="L33" s="27">
        <f>SUM(H33:K33)</f>
        <v>6208.7</v>
      </c>
      <c r="M33" s="56">
        <f t="shared" ref="M33:M38" si="3">H33+I33+J33</f>
        <v>4278</v>
      </c>
    </row>
    <row r="34" spans="1:13" ht="32.25" thickBot="1">
      <c r="A34" s="123"/>
      <c r="B34" s="124"/>
      <c r="C34" s="121"/>
      <c r="D34" s="141"/>
      <c r="E34" s="157"/>
      <c r="F34" s="116"/>
      <c r="G34" s="99" t="s">
        <v>12</v>
      </c>
      <c r="H34" s="27">
        <f>H37+H43</f>
        <v>0</v>
      </c>
      <c r="I34" s="27">
        <f>I37+I43</f>
        <v>0</v>
      </c>
      <c r="J34" s="27">
        <f>J37+J43</f>
        <v>3524.1</v>
      </c>
      <c r="K34" s="27">
        <f>K37+K43</f>
        <v>0</v>
      </c>
      <c r="L34" s="27">
        <f>L37+L43</f>
        <v>3524.1</v>
      </c>
      <c r="M34" s="56">
        <f t="shared" si="3"/>
        <v>3524.1</v>
      </c>
    </row>
    <row r="35" spans="1:13" ht="32.25" thickBot="1">
      <c r="A35" s="123"/>
      <c r="B35" s="124"/>
      <c r="C35" s="121"/>
      <c r="D35" s="141"/>
      <c r="E35" s="158"/>
      <c r="F35" s="117"/>
      <c r="G35" s="99" t="s">
        <v>14</v>
      </c>
      <c r="H35" s="27">
        <v>0</v>
      </c>
      <c r="I35" s="27">
        <f>I38+I44+I60+I65</f>
        <v>240.4</v>
      </c>
      <c r="J35" s="27">
        <f>J38+J44+J60</f>
        <v>513.5</v>
      </c>
      <c r="K35" s="27">
        <f>K44+K60+K65</f>
        <v>1930.7</v>
      </c>
      <c r="L35" s="27">
        <f>H35+I35+J35+K35</f>
        <v>2684.6</v>
      </c>
      <c r="M35" s="56">
        <f t="shared" si="3"/>
        <v>753.9</v>
      </c>
    </row>
    <row r="36" spans="1:13" ht="17.25" thickBot="1">
      <c r="A36" s="121" t="s">
        <v>57</v>
      </c>
      <c r="B36" s="145" t="s">
        <v>35</v>
      </c>
      <c r="C36" s="121" t="s">
        <v>17</v>
      </c>
      <c r="D36" s="119" t="s">
        <v>52</v>
      </c>
      <c r="E36" s="121" t="s">
        <v>97</v>
      </c>
      <c r="F36" s="102" t="s">
        <v>157</v>
      </c>
      <c r="G36" s="94" t="s">
        <v>11</v>
      </c>
      <c r="H36" s="28">
        <f>SUM(H37:H38)</f>
        <v>0</v>
      </c>
      <c r="I36" s="28">
        <f>SUM(I37:I38)</f>
        <v>31.4</v>
      </c>
      <c r="J36" s="28">
        <f>SUM(J37:J38)</f>
        <v>268.60000000000002</v>
      </c>
      <c r="K36" s="28">
        <f>SUM(K37:K38)</f>
        <v>0</v>
      </c>
      <c r="L36" s="28">
        <f>SUM(H36:K36)</f>
        <v>300</v>
      </c>
      <c r="M36" s="56">
        <f t="shared" si="3"/>
        <v>300</v>
      </c>
    </row>
    <row r="37" spans="1:13" ht="17.25" thickBot="1">
      <c r="A37" s="121"/>
      <c r="B37" s="146"/>
      <c r="C37" s="121"/>
      <c r="D37" s="120"/>
      <c r="E37" s="121"/>
      <c r="F37" s="103"/>
      <c r="G37" s="90" t="s">
        <v>12</v>
      </c>
      <c r="H37" s="96">
        <v>0</v>
      </c>
      <c r="I37" s="96">
        <v>0</v>
      </c>
      <c r="J37" s="96">
        <v>0</v>
      </c>
      <c r="K37" s="96">
        <v>0</v>
      </c>
      <c r="L37" s="96">
        <v>0</v>
      </c>
      <c r="M37" s="56">
        <f t="shared" si="3"/>
        <v>0</v>
      </c>
    </row>
    <row r="38" spans="1:13" ht="32.25" thickBot="1">
      <c r="A38" s="121"/>
      <c r="B38" s="147"/>
      <c r="C38" s="121"/>
      <c r="D38" s="127"/>
      <c r="E38" s="121"/>
      <c r="F38" s="104"/>
      <c r="G38" s="94" t="s">
        <v>14</v>
      </c>
      <c r="H38" s="28">
        <v>0</v>
      </c>
      <c r="I38" s="28">
        <v>31.4</v>
      </c>
      <c r="J38" s="28">
        <v>268.60000000000002</v>
      </c>
      <c r="K38" s="28">
        <v>0</v>
      </c>
      <c r="L38" s="28">
        <f>SUM(H38:K38)</f>
        <v>300</v>
      </c>
      <c r="M38" s="56">
        <f t="shared" si="3"/>
        <v>300</v>
      </c>
    </row>
    <row r="39" spans="1:13" ht="62.25" customHeight="1" thickBot="1">
      <c r="A39" s="94" t="s">
        <v>58</v>
      </c>
      <c r="B39" s="95" t="s">
        <v>36</v>
      </c>
      <c r="C39" s="94" t="s">
        <v>17</v>
      </c>
      <c r="D39" s="119" t="s">
        <v>52</v>
      </c>
      <c r="E39" s="94" t="s">
        <v>98</v>
      </c>
      <c r="F39" s="94" t="s">
        <v>17</v>
      </c>
      <c r="G39" s="94" t="s">
        <v>17</v>
      </c>
      <c r="H39" s="28" t="s">
        <v>17</v>
      </c>
      <c r="I39" s="28" t="s">
        <v>17</v>
      </c>
      <c r="J39" s="28" t="s">
        <v>17</v>
      </c>
      <c r="K39" s="28" t="s">
        <v>17</v>
      </c>
      <c r="L39" s="28" t="s">
        <v>17</v>
      </c>
      <c r="M39" s="56"/>
    </row>
    <row r="40" spans="1:13" ht="61.5" customHeight="1" thickBot="1">
      <c r="A40" s="94" t="s">
        <v>59</v>
      </c>
      <c r="B40" s="95" t="s">
        <v>37</v>
      </c>
      <c r="C40" s="94" t="s">
        <v>17</v>
      </c>
      <c r="D40" s="120"/>
      <c r="E40" s="94" t="s">
        <v>151</v>
      </c>
      <c r="F40" s="94" t="s">
        <v>17</v>
      </c>
      <c r="G40" s="94" t="s">
        <v>17</v>
      </c>
      <c r="H40" s="28" t="s">
        <v>17</v>
      </c>
      <c r="I40" s="28" t="s">
        <v>17</v>
      </c>
      <c r="J40" s="28" t="s">
        <v>17</v>
      </c>
      <c r="K40" s="28" t="s">
        <v>17</v>
      </c>
      <c r="L40" s="28" t="s">
        <v>17</v>
      </c>
      <c r="M40" s="56"/>
    </row>
    <row r="41" spans="1:13" ht="45.75" customHeight="1" thickBot="1">
      <c r="A41" s="90" t="s">
        <v>60</v>
      </c>
      <c r="B41" s="91" t="s">
        <v>18</v>
      </c>
      <c r="C41" s="90" t="s">
        <v>17</v>
      </c>
      <c r="D41" s="127"/>
      <c r="E41" s="94" t="s">
        <v>182</v>
      </c>
      <c r="F41" s="94" t="s">
        <v>17</v>
      </c>
      <c r="G41" s="94" t="s">
        <v>17</v>
      </c>
      <c r="H41" s="28" t="s">
        <v>17</v>
      </c>
      <c r="I41" s="28" t="s">
        <v>17</v>
      </c>
      <c r="J41" s="28" t="s">
        <v>17</v>
      </c>
      <c r="K41" s="28" t="s">
        <v>17</v>
      </c>
      <c r="L41" s="28" t="s">
        <v>17</v>
      </c>
      <c r="M41" s="56"/>
    </row>
    <row r="42" spans="1:13" ht="17.25" thickBot="1">
      <c r="A42" s="121" t="s">
        <v>61</v>
      </c>
      <c r="B42" s="142" t="s">
        <v>38</v>
      </c>
      <c r="C42" s="121" t="s">
        <v>17</v>
      </c>
      <c r="D42" s="149" t="s">
        <v>51</v>
      </c>
      <c r="E42" s="121" t="s">
        <v>114</v>
      </c>
      <c r="F42" s="102" t="s">
        <v>159</v>
      </c>
      <c r="G42" s="94" t="s">
        <v>39</v>
      </c>
      <c r="H42" s="97">
        <f>H44+H43</f>
        <v>0</v>
      </c>
      <c r="I42" s="97">
        <f>SUM(I43:I44)</f>
        <v>109</v>
      </c>
      <c r="J42" s="97">
        <f>SUM(J43:J44)</f>
        <v>3769</v>
      </c>
      <c r="K42" s="97">
        <f>SUM(K43:K44)</f>
        <v>1770.7</v>
      </c>
      <c r="L42" s="28">
        <f>L44+L43</f>
        <v>5648.7</v>
      </c>
      <c r="M42" s="56">
        <f t="shared" ref="M42:M47" si="4">H42+I42+J42</f>
        <v>3878</v>
      </c>
    </row>
    <row r="43" spans="1:13" ht="17.25" thickBot="1">
      <c r="A43" s="121"/>
      <c r="B43" s="143"/>
      <c r="C43" s="121"/>
      <c r="D43" s="149"/>
      <c r="E43" s="121"/>
      <c r="F43" s="103"/>
      <c r="G43" s="90" t="s">
        <v>12</v>
      </c>
      <c r="H43" s="96">
        <f>H51+H46</f>
        <v>0</v>
      </c>
      <c r="I43" s="96">
        <f>I51+I46</f>
        <v>0</v>
      </c>
      <c r="J43" s="96">
        <f>J46+J51</f>
        <v>3524.1</v>
      </c>
      <c r="K43" s="96">
        <f>K46</f>
        <v>0</v>
      </c>
      <c r="L43" s="96">
        <f>H43+I43+J43+K43</f>
        <v>3524.1</v>
      </c>
      <c r="M43" s="56">
        <f t="shared" si="4"/>
        <v>3524.1</v>
      </c>
    </row>
    <row r="44" spans="1:13" ht="252.75" customHeight="1" thickBot="1">
      <c r="A44" s="121"/>
      <c r="B44" s="144"/>
      <c r="C44" s="121"/>
      <c r="D44" s="149"/>
      <c r="E44" s="121"/>
      <c r="F44" s="104"/>
      <c r="G44" s="94" t="s">
        <v>14</v>
      </c>
      <c r="H44" s="28">
        <f>H47+H52</f>
        <v>0</v>
      </c>
      <c r="I44" s="28">
        <f>I47+I52</f>
        <v>109</v>
      </c>
      <c r="J44" s="28">
        <f>J47+J52</f>
        <v>244.9</v>
      </c>
      <c r="K44" s="28">
        <f>K47+K52</f>
        <v>1770.7</v>
      </c>
      <c r="L44" s="28">
        <f>I44+J44+K44</f>
        <v>2124.6</v>
      </c>
      <c r="M44" s="56">
        <f t="shared" si="4"/>
        <v>353.9</v>
      </c>
    </row>
    <row r="45" spans="1:13" ht="17.25" thickBot="1">
      <c r="A45" s="102" t="s">
        <v>62</v>
      </c>
      <c r="B45" s="142" t="s">
        <v>123</v>
      </c>
      <c r="C45" s="102" t="s">
        <v>17</v>
      </c>
      <c r="D45" s="149" t="s">
        <v>51</v>
      </c>
      <c r="E45" s="121" t="s">
        <v>179</v>
      </c>
      <c r="F45" s="102" t="s">
        <v>158</v>
      </c>
      <c r="G45" s="66" t="s">
        <v>39</v>
      </c>
      <c r="H45" s="28">
        <f>H47+H46</f>
        <v>0</v>
      </c>
      <c r="I45" s="28">
        <f>I47+I46</f>
        <v>0</v>
      </c>
      <c r="J45" s="28">
        <f>J46+J47</f>
        <v>3709.6</v>
      </c>
      <c r="K45" s="28">
        <f>K47+K46</f>
        <v>0</v>
      </c>
      <c r="L45" s="28">
        <f>H45+I45+J45+K45</f>
        <v>3709.6</v>
      </c>
      <c r="M45" s="56">
        <f t="shared" si="4"/>
        <v>3709.6</v>
      </c>
    </row>
    <row r="46" spans="1:13" ht="17.25" thickBot="1">
      <c r="A46" s="103"/>
      <c r="B46" s="143"/>
      <c r="C46" s="103"/>
      <c r="D46" s="149"/>
      <c r="E46" s="121"/>
      <c r="F46" s="103"/>
      <c r="G46" s="59" t="s">
        <v>12</v>
      </c>
      <c r="H46" s="28">
        <v>0</v>
      </c>
      <c r="I46" s="28">
        <v>0</v>
      </c>
      <c r="J46" s="28">
        <v>3524.1</v>
      </c>
      <c r="K46" s="28">
        <v>0</v>
      </c>
      <c r="L46" s="28">
        <f>H46+I46+J46+K46</f>
        <v>3524.1</v>
      </c>
      <c r="M46" s="56">
        <f t="shared" si="4"/>
        <v>3524.1</v>
      </c>
    </row>
    <row r="47" spans="1:13" ht="32.25" thickBot="1">
      <c r="A47" s="104"/>
      <c r="B47" s="143"/>
      <c r="C47" s="104"/>
      <c r="D47" s="149"/>
      <c r="E47" s="121"/>
      <c r="F47" s="103"/>
      <c r="G47" s="66" t="s">
        <v>14</v>
      </c>
      <c r="H47" s="28">
        <v>0</v>
      </c>
      <c r="I47" s="28">
        <v>0</v>
      </c>
      <c r="J47" s="28">
        <v>185.5</v>
      </c>
      <c r="K47" s="28">
        <v>0</v>
      </c>
      <c r="L47" s="28">
        <f>H47+I47+J47+K47</f>
        <v>185.5</v>
      </c>
      <c r="M47" s="56">
        <f t="shared" si="4"/>
        <v>185.5</v>
      </c>
    </row>
    <row r="48" spans="1:13" ht="48" customHeight="1" thickBot="1">
      <c r="A48" s="65" t="s">
        <v>63</v>
      </c>
      <c r="B48" s="32" t="s">
        <v>111</v>
      </c>
      <c r="C48" s="53" t="s">
        <v>17</v>
      </c>
      <c r="D48" s="119" t="s">
        <v>51</v>
      </c>
      <c r="E48" s="54" t="s">
        <v>113</v>
      </c>
      <c r="F48" s="33" t="s">
        <v>17</v>
      </c>
      <c r="G48" s="55" t="s">
        <v>17</v>
      </c>
      <c r="H48" s="28" t="s">
        <v>17</v>
      </c>
      <c r="I48" s="28" t="s">
        <v>17</v>
      </c>
      <c r="J48" s="28" t="s">
        <v>17</v>
      </c>
      <c r="K48" s="28" t="s">
        <v>17</v>
      </c>
      <c r="L48" s="28" t="s">
        <v>17</v>
      </c>
      <c r="M48" s="56"/>
    </row>
    <row r="49" spans="1:13" ht="34.5" customHeight="1" thickBot="1">
      <c r="A49" s="65" t="s">
        <v>124</v>
      </c>
      <c r="B49" s="32" t="s">
        <v>112</v>
      </c>
      <c r="C49" s="53" t="s">
        <v>17</v>
      </c>
      <c r="D49" s="120"/>
      <c r="E49" s="54" t="s">
        <v>178</v>
      </c>
      <c r="F49" s="33" t="s">
        <v>17</v>
      </c>
      <c r="G49" s="55" t="s">
        <v>17</v>
      </c>
      <c r="H49" s="28" t="s">
        <v>17</v>
      </c>
      <c r="I49" s="28" t="s">
        <v>17</v>
      </c>
      <c r="J49" s="28" t="s">
        <v>17</v>
      </c>
      <c r="K49" s="28" t="s">
        <v>17</v>
      </c>
      <c r="L49" s="28" t="s">
        <v>17</v>
      </c>
      <c r="M49" s="56"/>
    </row>
    <row r="50" spans="1:13" ht="17.25" thickBot="1">
      <c r="A50" s="121" t="s">
        <v>125</v>
      </c>
      <c r="B50" s="143" t="s">
        <v>40</v>
      </c>
      <c r="C50" s="121" t="s">
        <v>17</v>
      </c>
      <c r="D50" s="149" t="s">
        <v>51</v>
      </c>
      <c r="E50" s="121" t="s">
        <v>110</v>
      </c>
      <c r="F50" s="103" t="s">
        <v>77</v>
      </c>
      <c r="G50" s="66" t="s">
        <v>39</v>
      </c>
      <c r="H50" s="28">
        <f>SUM(H51:H52)</f>
        <v>0</v>
      </c>
      <c r="I50" s="28">
        <f>I52</f>
        <v>109</v>
      </c>
      <c r="J50" s="28">
        <f>J52+J51</f>
        <v>59.4</v>
      </c>
      <c r="K50" s="28">
        <f>SUM(K51:K52)</f>
        <v>1770.7</v>
      </c>
      <c r="L50" s="28">
        <f>SUM(H50:K50)</f>
        <v>1939.1000000000001</v>
      </c>
      <c r="M50" s="56">
        <f>H50+I50+J50</f>
        <v>168.4</v>
      </c>
    </row>
    <row r="51" spans="1:13" ht="17.25" thickBot="1">
      <c r="A51" s="121"/>
      <c r="B51" s="143"/>
      <c r="C51" s="121"/>
      <c r="D51" s="149"/>
      <c r="E51" s="121"/>
      <c r="F51" s="103"/>
      <c r="G51" s="59" t="s">
        <v>12</v>
      </c>
      <c r="H51" s="28">
        <v>0</v>
      </c>
      <c r="I51" s="28">
        <v>0</v>
      </c>
      <c r="J51" s="28">
        <v>0</v>
      </c>
      <c r="K51" s="28">
        <v>0</v>
      </c>
      <c r="L51" s="28">
        <f>SUM(H51:K51)</f>
        <v>0</v>
      </c>
      <c r="M51" s="56">
        <f>H51+I51+J51</f>
        <v>0</v>
      </c>
    </row>
    <row r="52" spans="1:13" ht="245.25" customHeight="1" thickBot="1">
      <c r="A52" s="121"/>
      <c r="B52" s="144"/>
      <c r="C52" s="121"/>
      <c r="D52" s="149"/>
      <c r="E52" s="121"/>
      <c r="F52" s="104"/>
      <c r="G52" s="66" t="s">
        <v>14</v>
      </c>
      <c r="H52" s="28">
        <v>0</v>
      </c>
      <c r="I52" s="28">
        <v>109</v>
      </c>
      <c r="J52" s="28">
        <v>59.4</v>
      </c>
      <c r="K52" s="28">
        <v>1770.7</v>
      </c>
      <c r="L52" s="28">
        <f>SUM(H52:K52)</f>
        <v>1939.1000000000001</v>
      </c>
      <c r="M52" s="56">
        <f>H52+I52+J52</f>
        <v>168.4</v>
      </c>
    </row>
    <row r="53" spans="1:13" ht="120.75" thickBot="1">
      <c r="A53" s="66" t="s">
        <v>126</v>
      </c>
      <c r="B53" s="71" t="s">
        <v>41</v>
      </c>
      <c r="C53" s="66" t="s">
        <v>17</v>
      </c>
      <c r="D53" s="112" t="s">
        <v>51</v>
      </c>
      <c r="E53" s="66" t="s">
        <v>96</v>
      </c>
      <c r="F53" s="66" t="s">
        <v>17</v>
      </c>
      <c r="G53" s="60" t="s">
        <v>17</v>
      </c>
      <c r="H53" s="52" t="s">
        <v>17</v>
      </c>
      <c r="I53" s="52" t="s">
        <v>17</v>
      </c>
      <c r="J53" s="52" t="s">
        <v>17</v>
      </c>
      <c r="K53" s="52" t="s">
        <v>17</v>
      </c>
      <c r="L53" s="52" t="s">
        <v>17</v>
      </c>
      <c r="M53" s="56" t="e">
        <f>H53+I53</f>
        <v>#VALUE!</v>
      </c>
    </row>
    <row r="54" spans="1:13" ht="45.75" thickBot="1">
      <c r="A54" s="66" t="s">
        <v>19</v>
      </c>
      <c r="B54" s="31" t="s">
        <v>109</v>
      </c>
      <c r="C54" s="66" t="s">
        <v>17</v>
      </c>
      <c r="D54" s="150"/>
      <c r="E54" s="66" t="s">
        <v>96</v>
      </c>
      <c r="F54" s="66" t="s">
        <v>17</v>
      </c>
      <c r="G54" s="66" t="s">
        <v>17</v>
      </c>
      <c r="H54" s="28" t="s">
        <v>17</v>
      </c>
      <c r="I54" s="28" t="s">
        <v>17</v>
      </c>
      <c r="J54" s="28" t="s">
        <v>17</v>
      </c>
      <c r="K54" s="28" t="s">
        <v>17</v>
      </c>
      <c r="L54" s="28" t="s">
        <v>17</v>
      </c>
      <c r="M54" s="56" t="e">
        <f>H54+I54</f>
        <v>#VALUE!</v>
      </c>
    </row>
    <row r="55" spans="1:13" ht="30.75" thickBot="1">
      <c r="A55" s="66" t="s">
        <v>20</v>
      </c>
      <c r="B55" s="72" t="s">
        <v>21</v>
      </c>
      <c r="C55" s="66" t="s">
        <v>17</v>
      </c>
      <c r="D55" s="150"/>
      <c r="E55" s="66" t="s">
        <v>96</v>
      </c>
      <c r="F55" s="66" t="s">
        <v>17</v>
      </c>
      <c r="G55" s="66" t="s">
        <v>17</v>
      </c>
      <c r="H55" s="28" t="s">
        <v>17</v>
      </c>
      <c r="I55" s="28" t="s">
        <v>17</v>
      </c>
      <c r="J55" s="28" t="s">
        <v>17</v>
      </c>
      <c r="K55" s="28" t="s">
        <v>17</v>
      </c>
      <c r="L55" s="28" t="s">
        <v>17</v>
      </c>
      <c r="M55" s="56" t="e">
        <f>H55+I55</f>
        <v>#VALUE!</v>
      </c>
    </row>
    <row r="56" spans="1:13" ht="30.75" thickBot="1">
      <c r="A56" s="66" t="s">
        <v>22</v>
      </c>
      <c r="B56" s="72" t="s">
        <v>23</v>
      </c>
      <c r="C56" s="66" t="s">
        <v>17</v>
      </c>
      <c r="D56" s="150"/>
      <c r="E56" s="66" t="s">
        <v>96</v>
      </c>
      <c r="F56" s="66" t="s">
        <v>17</v>
      </c>
      <c r="G56" s="66" t="s">
        <v>17</v>
      </c>
      <c r="H56" s="28" t="s">
        <v>17</v>
      </c>
      <c r="I56" s="28" t="s">
        <v>17</v>
      </c>
      <c r="J56" s="28" t="s">
        <v>17</v>
      </c>
      <c r="K56" s="28" t="s">
        <v>17</v>
      </c>
      <c r="L56" s="28" t="s">
        <v>17</v>
      </c>
      <c r="M56" s="56" t="e">
        <f>H56+I56</f>
        <v>#VALUE!</v>
      </c>
    </row>
    <row r="57" spans="1:13" ht="63" customHeight="1" thickBot="1">
      <c r="A57" s="66" t="s">
        <v>24</v>
      </c>
      <c r="B57" s="72" t="s">
        <v>25</v>
      </c>
      <c r="C57" s="66"/>
      <c r="D57" s="150"/>
      <c r="E57" s="66" t="s">
        <v>99</v>
      </c>
      <c r="F57" s="66" t="s">
        <v>17</v>
      </c>
      <c r="G57" s="66" t="s">
        <v>17</v>
      </c>
      <c r="H57" s="28" t="s">
        <v>17</v>
      </c>
      <c r="I57" s="28" t="s">
        <v>17</v>
      </c>
      <c r="J57" s="28" t="s">
        <v>17</v>
      </c>
      <c r="K57" s="28" t="s">
        <v>17</v>
      </c>
      <c r="L57" s="28" t="s">
        <v>17</v>
      </c>
      <c r="M57" s="56"/>
    </row>
    <row r="58" spans="1:13" ht="79.5" customHeight="1" thickBot="1">
      <c r="A58" s="66" t="s">
        <v>149</v>
      </c>
      <c r="B58" s="72" t="s">
        <v>150</v>
      </c>
      <c r="C58" s="66"/>
      <c r="D58" s="74"/>
      <c r="E58" s="59" t="s">
        <v>148</v>
      </c>
      <c r="F58" s="59" t="s">
        <v>17</v>
      </c>
      <c r="G58" s="66" t="s">
        <v>17</v>
      </c>
      <c r="H58" s="28" t="s">
        <v>17</v>
      </c>
      <c r="I58" s="28" t="s">
        <v>17</v>
      </c>
      <c r="J58" s="28" t="s">
        <v>17</v>
      </c>
      <c r="K58" s="28" t="s">
        <v>17</v>
      </c>
      <c r="L58" s="28" t="s">
        <v>17</v>
      </c>
      <c r="M58" s="56"/>
    </row>
    <row r="59" spans="1:13" ht="17.25" thickBot="1">
      <c r="A59" s="121" t="s">
        <v>127</v>
      </c>
      <c r="B59" s="148" t="s">
        <v>73</v>
      </c>
      <c r="C59" s="122" t="s">
        <v>17</v>
      </c>
      <c r="D59" s="119" t="s">
        <v>52</v>
      </c>
      <c r="E59" s="102" t="s">
        <v>101</v>
      </c>
      <c r="F59" s="102" t="s">
        <v>78</v>
      </c>
      <c r="G59" s="66" t="s">
        <v>39</v>
      </c>
      <c r="H59" s="28">
        <f>SUM(H60)</f>
        <v>0</v>
      </c>
      <c r="I59" s="28">
        <f>I60</f>
        <v>0</v>
      </c>
      <c r="J59" s="28">
        <f>J60</f>
        <v>0</v>
      </c>
      <c r="K59" s="28">
        <f>SUM(K60)</f>
        <v>80</v>
      </c>
      <c r="L59" s="28">
        <f>SUM(H59:K59)</f>
        <v>80</v>
      </c>
      <c r="M59" s="56">
        <f>H59+I59+J59</f>
        <v>0</v>
      </c>
    </row>
    <row r="60" spans="1:13" ht="55.5" customHeight="1" thickBot="1">
      <c r="A60" s="121"/>
      <c r="B60" s="148"/>
      <c r="C60" s="122"/>
      <c r="D60" s="120"/>
      <c r="E60" s="103"/>
      <c r="F60" s="103"/>
      <c r="G60" s="66" t="s">
        <v>14</v>
      </c>
      <c r="H60" s="28">
        <v>0</v>
      </c>
      <c r="I60" s="28">
        <v>0</v>
      </c>
      <c r="J60" s="28">
        <v>0</v>
      </c>
      <c r="K60" s="28">
        <v>80</v>
      </c>
      <c r="L60" s="28">
        <f>SUM(H60:K60)</f>
        <v>80</v>
      </c>
      <c r="M60" s="56">
        <f>H60+I60+J60</f>
        <v>0</v>
      </c>
    </row>
    <row r="61" spans="1:13" ht="60.75" thickBot="1">
      <c r="A61" s="66" t="s">
        <v>128</v>
      </c>
      <c r="B61" s="72" t="s">
        <v>165</v>
      </c>
      <c r="C61" s="64" t="s">
        <v>17</v>
      </c>
      <c r="D61" s="151"/>
      <c r="E61" s="66" t="s">
        <v>100</v>
      </c>
      <c r="F61" s="59" t="s">
        <v>17</v>
      </c>
      <c r="G61" s="59" t="s">
        <v>17</v>
      </c>
      <c r="H61" s="69" t="s">
        <v>17</v>
      </c>
      <c r="I61" s="69" t="s">
        <v>17</v>
      </c>
      <c r="J61" s="69" t="s">
        <v>17</v>
      </c>
      <c r="K61" s="69" t="s">
        <v>17</v>
      </c>
      <c r="L61" s="69" t="s">
        <v>17</v>
      </c>
      <c r="M61" s="56" t="e">
        <f>H61+I61</f>
        <v>#VALUE!</v>
      </c>
    </row>
    <row r="62" spans="1:13" ht="17.25" thickBot="1">
      <c r="A62" s="102" t="s">
        <v>129</v>
      </c>
      <c r="B62" s="105" t="s">
        <v>115</v>
      </c>
      <c r="C62" s="108"/>
      <c r="D62" s="111" t="s">
        <v>51</v>
      </c>
      <c r="E62" s="109" t="s">
        <v>119</v>
      </c>
      <c r="F62" s="102" t="s">
        <v>160</v>
      </c>
      <c r="G62" s="66" t="s">
        <v>11</v>
      </c>
      <c r="H62" s="34">
        <f>H65+H64+H63</f>
        <v>0</v>
      </c>
      <c r="I62" s="34">
        <f>I65+I64+I63</f>
        <v>100</v>
      </c>
      <c r="J62" s="34">
        <f>J65+J64+J63</f>
        <v>0</v>
      </c>
      <c r="K62" s="34">
        <f>K65+K64+K63</f>
        <v>80</v>
      </c>
      <c r="L62" s="69">
        <f>H62+I62+J62+K62</f>
        <v>180</v>
      </c>
      <c r="M62" s="56">
        <f>H62+I62+J62</f>
        <v>100</v>
      </c>
    </row>
    <row r="63" spans="1:13" ht="32.25" thickBot="1">
      <c r="A63" s="103"/>
      <c r="B63" s="106"/>
      <c r="C63" s="108"/>
      <c r="D63" s="111"/>
      <c r="E63" s="110"/>
      <c r="F63" s="103"/>
      <c r="G63" s="66" t="s">
        <v>13</v>
      </c>
      <c r="H63" s="34">
        <v>0</v>
      </c>
      <c r="I63" s="34">
        <v>0</v>
      </c>
      <c r="J63" s="34">
        <v>0</v>
      </c>
      <c r="K63" s="34">
        <v>0</v>
      </c>
      <c r="L63" s="69">
        <f>H63+I63+J63+K63</f>
        <v>0</v>
      </c>
      <c r="M63" s="56"/>
    </row>
    <row r="64" spans="1:13" ht="17.25" thickBot="1">
      <c r="A64" s="103"/>
      <c r="B64" s="106"/>
      <c r="C64" s="108"/>
      <c r="D64" s="111"/>
      <c r="E64" s="110"/>
      <c r="F64" s="103"/>
      <c r="G64" s="66" t="s">
        <v>12</v>
      </c>
      <c r="H64" s="34">
        <v>0</v>
      </c>
      <c r="I64" s="34">
        <v>0</v>
      </c>
      <c r="J64" s="34">
        <v>0</v>
      </c>
      <c r="K64" s="34">
        <v>0</v>
      </c>
      <c r="L64" s="69">
        <f>H64+I64+J64+K64</f>
        <v>0</v>
      </c>
      <c r="M64" s="56"/>
    </row>
    <row r="65" spans="1:13" ht="32.25" thickBot="1">
      <c r="A65" s="104"/>
      <c r="B65" s="107"/>
      <c r="C65" s="108"/>
      <c r="D65" s="111"/>
      <c r="E65" s="110"/>
      <c r="F65" s="103"/>
      <c r="G65" s="66" t="s">
        <v>14</v>
      </c>
      <c r="H65" s="34">
        <v>0</v>
      </c>
      <c r="I65" s="34">
        <v>100</v>
      </c>
      <c r="J65" s="34">
        <v>0</v>
      </c>
      <c r="K65" s="34">
        <v>80</v>
      </c>
      <c r="L65" s="69">
        <f>H65+I65+J65+K65</f>
        <v>180</v>
      </c>
      <c r="M65" s="56">
        <f>H65+I65+J65</f>
        <v>100</v>
      </c>
    </row>
    <row r="66" spans="1:13" ht="45.75" thickBot="1">
      <c r="A66" s="61" t="s">
        <v>130</v>
      </c>
      <c r="B66" s="62" t="s">
        <v>117</v>
      </c>
      <c r="C66" s="63" t="s">
        <v>17</v>
      </c>
      <c r="D66" s="111"/>
      <c r="E66" s="35" t="s">
        <v>120</v>
      </c>
      <c r="F66" s="33" t="s">
        <v>17</v>
      </c>
      <c r="G66" s="66" t="s">
        <v>17</v>
      </c>
      <c r="H66" s="28" t="s">
        <v>17</v>
      </c>
      <c r="I66" s="28" t="s">
        <v>17</v>
      </c>
      <c r="J66" s="28" t="s">
        <v>17</v>
      </c>
      <c r="K66" s="28" t="s">
        <v>17</v>
      </c>
      <c r="L66" s="28" t="s">
        <v>17</v>
      </c>
      <c r="M66" s="56"/>
    </row>
    <row r="67" spans="1:13" ht="45.75" thickBot="1">
      <c r="A67" s="61" t="s">
        <v>131</v>
      </c>
      <c r="B67" s="62" t="s">
        <v>118</v>
      </c>
      <c r="C67" s="63" t="s">
        <v>17</v>
      </c>
      <c r="D67" s="111"/>
      <c r="E67" s="35" t="s">
        <v>116</v>
      </c>
      <c r="F67" s="33" t="s">
        <v>17</v>
      </c>
      <c r="G67" s="66" t="s">
        <v>17</v>
      </c>
      <c r="H67" s="28" t="s">
        <v>17</v>
      </c>
      <c r="I67" s="28" t="s">
        <v>17</v>
      </c>
      <c r="J67" s="28" t="s">
        <v>17</v>
      </c>
      <c r="K67" s="28" t="s">
        <v>17</v>
      </c>
      <c r="L67" s="28" t="s">
        <v>17</v>
      </c>
      <c r="M67" s="56"/>
    </row>
    <row r="68" spans="1:13" ht="18" thickBot="1">
      <c r="A68" s="123"/>
      <c r="B68" s="124" t="s">
        <v>26</v>
      </c>
      <c r="C68" s="117" t="s">
        <v>17</v>
      </c>
      <c r="D68" s="125" t="s">
        <v>75</v>
      </c>
      <c r="E68" s="103" t="s">
        <v>138</v>
      </c>
      <c r="F68" s="116" t="s">
        <v>17</v>
      </c>
      <c r="G68" s="67" t="s">
        <v>11</v>
      </c>
      <c r="H68" s="47">
        <f>H69+H70+H71</f>
        <v>0</v>
      </c>
      <c r="I68" s="47">
        <f>I71+I70+I69</f>
        <v>884.9</v>
      </c>
      <c r="J68" s="47">
        <f>J71+J70+J69</f>
        <v>0</v>
      </c>
      <c r="K68" s="47">
        <v>0</v>
      </c>
      <c r="L68" s="27">
        <f>L71+L70+L69</f>
        <v>884.9</v>
      </c>
      <c r="M68" s="56">
        <f t="shared" ref="M68:M77" si="5">H68+I68+J68</f>
        <v>884.9</v>
      </c>
    </row>
    <row r="69" spans="1:13" ht="32.25" thickBot="1">
      <c r="A69" s="123"/>
      <c r="B69" s="124"/>
      <c r="C69" s="122"/>
      <c r="D69" s="125"/>
      <c r="E69" s="103"/>
      <c r="F69" s="116"/>
      <c r="G69" s="67" t="s">
        <v>13</v>
      </c>
      <c r="H69" s="48">
        <f>H73</f>
        <v>0</v>
      </c>
      <c r="I69" s="48">
        <f t="shared" ref="I69:J71" si="6">I73</f>
        <v>118.1</v>
      </c>
      <c r="J69" s="48">
        <f t="shared" si="6"/>
        <v>0</v>
      </c>
      <c r="K69" s="48">
        <v>0</v>
      </c>
      <c r="L69" s="27">
        <f>L73</f>
        <v>118.1</v>
      </c>
      <c r="M69" s="56">
        <f t="shared" si="5"/>
        <v>118.1</v>
      </c>
    </row>
    <row r="70" spans="1:13" ht="32.25" thickBot="1">
      <c r="A70" s="123"/>
      <c r="B70" s="124"/>
      <c r="C70" s="122"/>
      <c r="D70" s="125"/>
      <c r="E70" s="103"/>
      <c r="F70" s="116"/>
      <c r="G70" s="67" t="s">
        <v>12</v>
      </c>
      <c r="H70" s="47">
        <f>H74</f>
        <v>0</v>
      </c>
      <c r="I70" s="47">
        <f t="shared" si="6"/>
        <v>333.2</v>
      </c>
      <c r="J70" s="47">
        <f t="shared" si="6"/>
        <v>0</v>
      </c>
      <c r="K70" s="47">
        <v>0</v>
      </c>
      <c r="L70" s="27">
        <f>L74</f>
        <v>333.2</v>
      </c>
      <c r="M70" s="56">
        <f t="shared" si="5"/>
        <v>333.2</v>
      </c>
    </row>
    <row r="71" spans="1:13" ht="32.25" thickBot="1">
      <c r="A71" s="123"/>
      <c r="B71" s="124"/>
      <c r="C71" s="122"/>
      <c r="D71" s="126"/>
      <c r="E71" s="104"/>
      <c r="F71" s="117"/>
      <c r="G71" s="67" t="s">
        <v>14</v>
      </c>
      <c r="H71" s="47">
        <f>H75</f>
        <v>0</v>
      </c>
      <c r="I71" s="47">
        <f t="shared" si="6"/>
        <v>433.6</v>
      </c>
      <c r="J71" s="47">
        <f t="shared" si="6"/>
        <v>0</v>
      </c>
      <c r="K71" s="47">
        <v>0</v>
      </c>
      <c r="L71" s="37">
        <f>L75</f>
        <v>433.6</v>
      </c>
      <c r="M71" s="56">
        <f t="shared" si="5"/>
        <v>433.6</v>
      </c>
    </row>
    <row r="72" spans="1:13" ht="18" thickBot="1">
      <c r="A72" s="121" t="s">
        <v>64</v>
      </c>
      <c r="B72" s="112" t="s">
        <v>42</v>
      </c>
      <c r="C72" s="122" t="s">
        <v>17</v>
      </c>
      <c r="D72" s="119" t="s">
        <v>75</v>
      </c>
      <c r="E72" s="102" t="s">
        <v>137</v>
      </c>
      <c r="F72" s="102" t="s">
        <v>79</v>
      </c>
      <c r="G72" s="66" t="s">
        <v>11</v>
      </c>
      <c r="H72" s="69">
        <f>SUM(H73:H75)</f>
        <v>0</v>
      </c>
      <c r="I72" s="70">
        <f>I75+I74+I73</f>
        <v>884.9</v>
      </c>
      <c r="J72" s="41">
        <f>J75+J74+J73</f>
        <v>0</v>
      </c>
      <c r="K72" s="49">
        <v>0</v>
      </c>
      <c r="L72" s="27">
        <f>L75+L74+L73</f>
        <v>884.9</v>
      </c>
      <c r="M72" s="56">
        <f t="shared" si="5"/>
        <v>884.9</v>
      </c>
    </row>
    <row r="73" spans="1:13" ht="32.25" thickBot="1">
      <c r="A73" s="121"/>
      <c r="B73" s="113"/>
      <c r="C73" s="122"/>
      <c r="D73" s="120"/>
      <c r="E73" s="103"/>
      <c r="F73" s="103"/>
      <c r="G73" s="66" t="s">
        <v>13</v>
      </c>
      <c r="H73" s="69">
        <v>0</v>
      </c>
      <c r="I73" s="28">
        <v>118.1</v>
      </c>
      <c r="J73" s="41">
        <v>0</v>
      </c>
      <c r="K73" s="49">
        <v>0</v>
      </c>
      <c r="L73" s="27">
        <f>I73+J73</f>
        <v>118.1</v>
      </c>
      <c r="M73" s="56">
        <f t="shared" si="5"/>
        <v>118.1</v>
      </c>
    </row>
    <row r="74" spans="1:13" ht="17.25" thickBot="1">
      <c r="A74" s="121"/>
      <c r="B74" s="113"/>
      <c r="C74" s="122"/>
      <c r="D74" s="120"/>
      <c r="E74" s="103"/>
      <c r="F74" s="103"/>
      <c r="G74" s="66" t="s">
        <v>12</v>
      </c>
      <c r="H74" s="28">
        <v>0</v>
      </c>
      <c r="I74" s="28">
        <v>333.2</v>
      </c>
      <c r="J74" s="50">
        <v>0</v>
      </c>
      <c r="K74" s="51">
        <v>0</v>
      </c>
      <c r="L74" s="28">
        <f>I74</f>
        <v>333.2</v>
      </c>
      <c r="M74" s="56">
        <f t="shared" si="5"/>
        <v>333.2</v>
      </c>
    </row>
    <row r="75" spans="1:13" ht="32.25" thickBot="1">
      <c r="A75" s="121"/>
      <c r="B75" s="114"/>
      <c r="C75" s="122"/>
      <c r="D75" s="127"/>
      <c r="E75" s="104"/>
      <c r="F75" s="104"/>
      <c r="G75" s="66" t="s">
        <v>14</v>
      </c>
      <c r="H75" s="69">
        <v>0</v>
      </c>
      <c r="I75" s="28">
        <v>433.6</v>
      </c>
      <c r="J75" s="28">
        <v>0</v>
      </c>
      <c r="K75" s="49">
        <v>0</v>
      </c>
      <c r="L75" s="28">
        <f>I75+J75</f>
        <v>433.6</v>
      </c>
      <c r="M75" s="56">
        <f t="shared" si="5"/>
        <v>433.6</v>
      </c>
    </row>
    <row r="76" spans="1:13">
      <c r="A76" s="102" t="s">
        <v>83</v>
      </c>
      <c r="B76" s="112" t="s">
        <v>166</v>
      </c>
      <c r="C76" s="115" t="s">
        <v>17</v>
      </c>
      <c r="D76" s="119" t="s">
        <v>51</v>
      </c>
      <c r="E76" s="102" t="s">
        <v>170</v>
      </c>
      <c r="F76" s="102" t="s">
        <v>161</v>
      </c>
      <c r="G76" s="132" t="s">
        <v>11</v>
      </c>
      <c r="H76" s="128">
        <f>H79+H80</f>
        <v>0</v>
      </c>
      <c r="I76" s="128">
        <f>I79+I80</f>
        <v>0</v>
      </c>
      <c r="J76" s="128">
        <f>J79+J80</f>
        <v>0</v>
      </c>
      <c r="K76" s="128">
        <f>K79+K80</f>
        <v>400</v>
      </c>
      <c r="L76" s="128">
        <f>L79+L80</f>
        <v>400</v>
      </c>
      <c r="M76" s="56">
        <f t="shared" si="5"/>
        <v>0</v>
      </c>
    </row>
    <row r="77" spans="1:13" ht="16.5" thickBot="1">
      <c r="A77" s="103"/>
      <c r="B77" s="113"/>
      <c r="C77" s="116"/>
      <c r="D77" s="120"/>
      <c r="E77" s="103"/>
      <c r="F77" s="103"/>
      <c r="G77" s="133"/>
      <c r="H77" s="129"/>
      <c r="I77" s="129"/>
      <c r="J77" s="129"/>
      <c r="K77" s="129"/>
      <c r="L77" s="129"/>
      <c r="M77" s="56">
        <f t="shared" si="5"/>
        <v>0</v>
      </c>
    </row>
    <row r="78" spans="1:13" ht="17.25">
      <c r="A78" s="103"/>
      <c r="B78" s="113"/>
      <c r="C78" s="116"/>
      <c r="D78" s="120"/>
      <c r="E78" s="103"/>
      <c r="F78" s="103"/>
      <c r="G78" s="38"/>
      <c r="H78" s="37"/>
      <c r="I78" s="37"/>
      <c r="J78" s="37"/>
      <c r="K78" s="37"/>
      <c r="L78" s="37"/>
      <c r="M78" s="56"/>
    </row>
    <row r="79" spans="1:13" ht="32.25" thickBot="1">
      <c r="A79" s="103"/>
      <c r="B79" s="113"/>
      <c r="C79" s="116"/>
      <c r="D79" s="120"/>
      <c r="E79" s="103"/>
      <c r="F79" s="103"/>
      <c r="G79" s="38" t="s">
        <v>12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56"/>
    </row>
    <row r="80" spans="1:13">
      <c r="A80" s="103"/>
      <c r="B80" s="113"/>
      <c r="C80" s="116"/>
      <c r="D80" s="120"/>
      <c r="E80" s="103"/>
      <c r="F80" s="103"/>
      <c r="G80" s="132" t="s">
        <v>14</v>
      </c>
      <c r="H80" s="128">
        <f>H84</f>
        <v>0</v>
      </c>
      <c r="I80" s="128">
        <f>I84</f>
        <v>0</v>
      </c>
      <c r="J80" s="128">
        <f>J84</f>
        <v>0</v>
      </c>
      <c r="K80" s="128">
        <f>K84</f>
        <v>400</v>
      </c>
      <c r="L80" s="128">
        <f>L84</f>
        <v>400</v>
      </c>
      <c r="M80" s="56">
        <f>H80+I80+J80</f>
        <v>0</v>
      </c>
    </row>
    <row r="81" spans="1:13" ht="16.5" thickBot="1">
      <c r="A81" s="104"/>
      <c r="B81" s="114"/>
      <c r="C81" s="117"/>
      <c r="D81" s="127"/>
      <c r="E81" s="104"/>
      <c r="F81" s="104"/>
      <c r="G81" s="133"/>
      <c r="H81" s="129"/>
      <c r="I81" s="129"/>
      <c r="J81" s="129"/>
      <c r="K81" s="129"/>
      <c r="L81" s="129"/>
      <c r="M81" s="56">
        <f>H81+I81+J81</f>
        <v>0</v>
      </c>
    </row>
    <row r="82" spans="1:13">
      <c r="A82" s="102" t="s">
        <v>65</v>
      </c>
      <c r="B82" s="112" t="s">
        <v>167</v>
      </c>
      <c r="C82" s="115" t="s">
        <v>17</v>
      </c>
      <c r="D82" s="119" t="s">
        <v>89</v>
      </c>
      <c r="E82" s="102" t="s">
        <v>170</v>
      </c>
      <c r="F82" s="102" t="s">
        <v>102</v>
      </c>
      <c r="G82" s="102" t="s">
        <v>11</v>
      </c>
      <c r="H82" s="130">
        <f>H84</f>
        <v>0</v>
      </c>
      <c r="I82" s="130">
        <f>I84</f>
        <v>0</v>
      </c>
      <c r="J82" s="130">
        <f>J84</f>
        <v>0</v>
      </c>
      <c r="K82" s="130">
        <f>K84</f>
        <v>400</v>
      </c>
      <c r="L82" s="130">
        <f>L84</f>
        <v>400</v>
      </c>
      <c r="M82" s="56">
        <f>H82+I82+J82</f>
        <v>0</v>
      </c>
    </row>
    <row r="83" spans="1:13" ht="16.5" thickBot="1">
      <c r="A83" s="103"/>
      <c r="B83" s="113"/>
      <c r="C83" s="116"/>
      <c r="D83" s="120"/>
      <c r="E83" s="103"/>
      <c r="F83" s="103"/>
      <c r="G83" s="104"/>
      <c r="H83" s="131"/>
      <c r="I83" s="131"/>
      <c r="J83" s="131"/>
      <c r="K83" s="131"/>
      <c r="L83" s="131"/>
      <c r="M83" s="56">
        <f>H83+I83+J83</f>
        <v>0</v>
      </c>
    </row>
    <row r="84" spans="1:13" ht="49.5" customHeight="1" thickBot="1">
      <c r="A84" s="103"/>
      <c r="B84" s="113"/>
      <c r="C84" s="116"/>
      <c r="D84" s="120"/>
      <c r="E84" s="103"/>
      <c r="F84" s="103"/>
      <c r="G84" s="60" t="s">
        <v>14</v>
      </c>
      <c r="H84" s="36">
        <v>0</v>
      </c>
      <c r="I84" s="36">
        <v>0</v>
      </c>
      <c r="J84" s="36">
        <v>0</v>
      </c>
      <c r="K84" s="36">
        <v>400</v>
      </c>
      <c r="L84" s="36">
        <f>H84+I84+J84+K84</f>
        <v>400</v>
      </c>
      <c r="M84" s="56">
        <f>H84+I84+J84</f>
        <v>0</v>
      </c>
    </row>
    <row r="85" spans="1:13" ht="90.75" thickBot="1">
      <c r="A85" s="20" t="s">
        <v>88</v>
      </c>
      <c r="B85" s="72" t="s">
        <v>168</v>
      </c>
      <c r="C85" s="21" t="s">
        <v>17</v>
      </c>
      <c r="D85" s="73" t="s">
        <v>89</v>
      </c>
      <c r="E85" s="26" t="s">
        <v>169</v>
      </c>
      <c r="F85" s="66" t="s">
        <v>17</v>
      </c>
      <c r="G85" s="66" t="s">
        <v>17</v>
      </c>
      <c r="H85" s="28" t="s">
        <v>17</v>
      </c>
      <c r="I85" s="28" t="s">
        <v>17</v>
      </c>
      <c r="J85" s="28" t="s">
        <v>17</v>
      </c>
      <c r="K85" s="28" t="s">
        <v>17</v>
      </c>
      <c r="L85" s="28" t="s">
        <v>17</v>
      </c>
      <c r="M85" s="56"/>
    </row>
    <row r="86" spans="1:13" ht="17.25" thickBot="1">
      <c r="A86" s="115" t="s">
        <v>84</v>
      </c>
      <c r="B86" s="152" t="s">
        <v>105</v>
      </c>
      <c r="C86" s="115" t="s">
        <v>17</v>
      </c>
      <c r="D86" s="164" t="s">
        <v>74</v>
      </c>
      <c r="E86" s="115" t="s">
        <v>122</v>
      </c>
      <c r="F86" s="115" t="s">
        <v>17</v>
      </c>
      <c r="G86" s="75" t="s">
        <v>11</v>
      </c>
      <c r="H86" s="44">
        <f>H88+H87</f>
        <v>0</v>
      </c>
      <c r="I86" s="45">
        <f>I88+I87</f>
        <v>79.5</v>
      </c>
      <c r="J86" s="44">
        <f>J88+J87</f>
        <v>379.5</v>
      </c>
      <c r="K86" s="45">
        <f>K88+K87</f>
        <v>80.3</v>
      </c>
      <c r="L86" s="46">
        <f>K86+J86+I86+H86</f>
        <v>539.29999999999995</v>
      </c>
      <c r="M86" s="56">
        <f>H86+I86+J86</f>
        <v>459</v>
      </c>
    </row>
    <row r="87" spans="1:13" ht="32.25" thickBot="1">
      <c r="A87" s="116"/>
      <c r="B87" s="153"/>
      <c r="C87" s="116"/>
      <c r="D87" s="165"/>
      <c r="E87" s="116"/>
      <c r="F87" s="116"/>
      <c r="G87" s="67" t="s">
        <v>12</v>
      </c>
      <c r="H87" s="44">
        <f>H90</f>
        <v>0</v>
      </c>
      <c r="I87" s="45">
        <f>I90</f>
        <v>0</v>
      </c>
      <c r="J87" s="44">
        <f>J90</f>
        <v>0</v>
      </c>
      <c r="K87" s="45">
        <f>K90</f>
        <v>0</v>
      </c>
      <c r="L87" s="46">
        <f>K87+J87+I87+H87</f>
        <v>0</v>
      </c>
      <c r="M87" s="56"/>
    </row>
    <row r="88" spans="1:13" ht="32.25" thickBot="1">
      <c r="A88" s="117"/>
      <c r="B88" s="154"/>
      <c r="C88" s="117"/>
      <c r="D88" s="166"/>
      <c r="E88" s="117"/>
      <c r="F88" s="117"/>
      <c r="G88" s="67" t="s">
        <v>14</v>
      </c>
      <c r="H88" s="44">
        <f>H91</f>
        <v>0</v>
      </c>
      <c r="I88" s="45">
        <f>I91+I97</f>
        <v>79.5</v>
      </c>
      <c r="J88" s="44">
        <f>J91+J97</f>
        <v>379.5</v>
      </c>
      <c r="K88" s="45">
        <f>K91+K97</f>
        <v>80.3</v>
      </c>
      <c r="L88" s="46">
        <f>I88+J88+K88</f>
        <v>539.29999999999995</v>
      </c>
      <c r="M88" s="56">
        <f>H88+I88+J88</f>
        <v>459</v>
      </c>
    </row>
    <row r="89" spans="1:13" ht="17.25" thickBot="1">
      <c r="A89" s="102" t="s">
        <v>85</v>
      </c>
      <c r="B89" s="112" t="s">
        <v>106</v>
      </c>
      <c r="C89" s="115" t="s">
        <v>17</v>
      </c>
      <c r="D89" s="119" t="s">
        <v>74</v>
      </c>
      <c r="E89" s="102" t="s">
        <v>103</v>
      </c>
      <c r="F89" s="102" t="s">
        <v>162</v>
      </c>
      <c r="G89" s="75" t="s">
        <v>11</v>
      </c>
      <c r="H89" s="29">
        <f>H91+H90</f>
        <v>0</v>
      </c>
      <c r="I89" s="28">
        <f>I91+I90</f>
        <v>79.5</v>
      </c>
      <c r="J89" s="29">
        <f>J90+J91</f>
        <v>79.5</v>
      </c>
      <c r="K89" s="28">
        <f>K90+K91</f>
        <v>80.3</v>
      </c>
      <c r="L89" s="30">
        <f t="shared" ref="L89:L94" si="7">H89+I89+J89+K89</f>
        <v>239.3</v>
      </c>
      <c r="M89" s="56">
        <f>H89+I89+J89</f>
        <v>159</v>
      </c>
    </row>
    <row r="90" spans="1:13" ht="32.25" thickBot="1">
      <c r="A90" s="103"/>
      <c r="B90" s="113"/>
      <c r="C90" s="116"/>
      <c r="D90" s="120"/>
      <c r="E90" s="103"/>
      <c r="F90" s="103"/>
      <c r="G90" s="67" t="s">
        <v>12</v>
      </c>
      <c r="H90" s="29">
        <f t="shared" ref="H90:K91" si="8">H93</f>
        <v>0</v>
      </c>
      <c r="I90" s="28">
        <f t="shared" si="8"/>
        <v>0</v>
      </c>
      <c r="J90" s="29">
        <f t="shared" si="8"/>
        <v>0</v>
      </c>
      <c r="K90" s="28">
        <f t="shared" si="8"/>
        <v>0</v>
      </c>
      <c r="L90" s="30">
        <f t="shared" si="7"/>
        <v>0</v>
      </c>
      <c r="M90" s="56"/>
    </row>
    <row r="91" spans="1:13" ht="32.25" thickBot="1">
      <c r="A91" s="104"/>
      <c r="B91" s="114"/>
      <c r="C91" s="117"/>
      <c r="D91" s="127"/>
      <c r="E91" s="104"/>
      <c r="F91" s="104"/>
      <c r="G91" s="67" t="s">
        <v>14</v>
      </c>
      <c r="H91" s="29">
        <f t="shared" si="8"/>
        <v>0</v>
      </c>
      <c r="I91" s="28">
        <f>I94</f>
        <v>79.5</v>
      </c>
      <c r="J91" s="29">
        <f t="shared" si="8"/>
        <v>79.5</v>
      </c>
      <c r="K91" s="28">
        <f t="shared" si="8"/>
        <v>80.3</v>
      </c>
      <c r="L91" s="30">
        <f t="shared" si="7"/>
        <v>239.3</v>
      </c>
      <c r="M91" s="56">
        <f>H91+I91+J91</f>
        <v>159</v>
      </c>
    </row>
    <row r="92" spans="1:13" ht="17.25" thickBot="1">
      <c r="A92" s="102" t="s">
        <v>108</v>
      </c>
      <c r="B92" s="112" t="s">
        <v>107</v>
      </c>
      <c r="C92" s="115" t="s">
        <v>17</v>
      </c>
      <c r="D92" s="119" t="s">
        <v>74</v>
      </c>
      <c r="E92" s="102" t="s">
        <v>122</v>
      </c>
      <c r="F92" s="102" t="s">
        <v>162</v>
      </c>
      <c r="G92" s="75" t="s">
        <v>11</v>
      </c>
      <c r="H92" s="29">
        <f>H94+H93</f>
        <v>0</v>
      </c>
      <c r="I92" s="28">
        <f>I94+I93</f>
        <v>79.5</v>
      </c>
      <c r="J92" s="29">
        <f>J94+J93</f>
        <v>79.5</v>
      </c>
      <c r="K92" s="28">
        <f>K94+K93</f>
        <v>80.3</v>
      </c>
      <c r="L92" s="30">
        <f t="shared" si="7"/>
        <v>239.3</v>
      </c>
      <c r="M92" s="56">
        <f>H92+I92+J92</f>
        <v>159</v>
      </c>
    </row>
    <row r="93" spans="1:13" ht="32.25" thickBot="1">
      <c r="A93" s="103"/>
      <c r="B93" s="113"/>
      <c r="C93" s="116"/>
      <c r="D93" s="120"/>
      <c r="E93" s="103"/>
      <c r="F93" s="103"/>
      <c r="G93" s="67" t="s">
        <v>12</v>
      </c>
      <c r="H93" s="29">
        <v>0</v>
      </c>
      <c r="I93" s="28">
        <v>0</v>
      </c>
      <c r="J93" s="29">
        <v>0</v>
      </c>
      <c r="K93" s="28">
        <v>0</v>
      </c>
      <c r="L93" s="30">
        <f t="shared" si="7"/>
        <v>0</v>
      </c>
      <c r="M93" s="56"/>
    </row>
    <row r="94" spans="1:13" ht="32.25" thickBot="1">
      <c r="A94" s="104"/>
      <c r="B94" s="114"/>
      <c r="C94" s="117"/>
      <c r="D94" s="127"/>
      <c r="E94" s="104"/>
      <c r="F94" s="104"/>
      <c r="G94" s="67" t="s">
        <v>14</v>
      </c>
      <c r="H94" s="43">
        <v>0</v>
      </c>
      <c r="I94" s="69">
        <v>79.5</v>
      </c>
      <c r="J94" s="43">
        <v>79.5</v>
      </c>
      <c r="K94" s="28">
        <v>80.3</v>
      </c>
      <c r="L94" s="30">
        <f t="shared" si="7"/>
        <v>239.3</v>
      </c>
      <c r="M94" s="56">
        <f>H94+I94+J94</f>
        <v>159</v>
      </c>
    </row>
    <row r="95" spans="1:13" ht="17.25" thickBot="1">
      <c r="A95" s="102" t="s">
        <v>132</v>
      </c>
      <c r="B95" s="112" t="s">
        <v>121</v>
      </c>
      <c r="C95" s="115" t="s">
        <v>17</v>
      </c>
      <c r="D95" s="119" t="s">
        <v>74</v>
      </c>
      <c r="E95" s="102" t="s">
        <v>103</v>
      </c>
      <c r="F95" s="102" t="s">
        <v>163</v>
      </c>
      <c r="G95" s="39" t="s">
        <v>11</v>
      </c>
      <c r="H95" s="42">
        <f>H97+H96</f>
        <v>0</v>
      </c>
      <c r="I95" s="42">
        <f>I97+I96</f>
        <v>0</v>
      </c>
      <c r="J95" s="42">
        <f>J97+J96</f>
        <v>300</v>
      </c>
      <c r="K95" s="41">
        <f>K97+K96</f>
        <v>0</v>
      </c>
      <c r="L95" s="30">
        <f t="shared" ref="L95:L104" si="9">H95+I95+J95+K95</f>
        <v>300</v>
      </c>
      <c r="M95" s="56">
        <f>H95+I95+J95</f>
        <v>300</v>
      </c>
    </row>
    <row r="96" spans="1:13" ht="32.25" thickBot="1">
      <c r="A96" s="103"/>
      <c r="B96" s="113"/>
      <c r="C96" s="116"/>
      <c r="D96" s="120"/>
      <c r="E96" s="103"/>
      <c r="F96" s="103"/>
      <c r="G96" s="40" t="s">
        <v>12</v>
      </c>
      <c r="H96" s="28">
        <v>0</v>
      </c>
      <c r="I96" s="179">
        <v>0</v>
      </c>
      <c r="J96" s="88">
        <v>0</v>
      </c>
      <c r="K96" s="41">
        <v>0</v>
      </c>
      <c r="L96" s="30">
        <f t="shared" si="9"/>
        <v>0</v>
      </c>
      <c r="M96" s="56"/>
    </row>
    <row r="97" spans="1:13" ht="32.25" thickBot="1">
      <c r="A97" s="104"/>
      <c r="B97" s="114"/>
      <c r="C97" s="117"/>
      <c r="D97" s="120"/>
      <c r="E97" s="104"/>
      <c r="F97" s="118"/>
      <c r="G97" s="67" t="s">
        <v>14</v>
      </c>
      <c r="H97" s="177">
        <v>0</v>
      </c>
      <c r="I97" s="178">
        <v>0</v>
      </c>
      <c r="J97" s="178">
        <v>300</v>
      </c>
      <c r="K97" s="41">
        <v>0</v>
      </c>
      <c r="L97" s="30">
        <f t="shared" si="9"/>
        <v>300</v>
      </c>
      <c r="M97" s="56">
        <f>H97+I97+J97</f>
        <v>300</v>
      </c>
    </row>
    <row r="98" spans="1:13" ht="17.25" thickBot="1">
      <c r="A98" s="102" t="s">
        <v>86</v>
      </c>
      <c r="B98" s="152" t="s">
        <v>172</v>
      </c>
      <c r="C98" s="168"/>
      <c r="D98" s="119" t="s">
        <v>175</v>
      </c>
      <c r="E98" s="102" t="s">
        <v>176</v>
      </c>
      <c r="F98" s="171" t="s">
        <v>177</v>
      </c>
      <c r="G98" s="39" t="s">
        <v>11</v>
      </c>
      <c r="H98" s="69">
        <f>H100+H99</f>
        <v>0</v>
      </c>
      <c r="I98" s="78">
        <f>I100+I99</f>
        <v>0</v>
      </c>
      <c r="J98" s="79">
        <f>J100+J99</f>
        <v>5092</v>
      </c>
      <c r="K98" s="80">
        <f>K100+K99</f>
        <v>0</v>
      </c>
      <c r="L98" s="30">
        <f t="shared" si="9"/>
        <v>5092</v>
      </c>
      <c r="M98" s="56">
        <f>H98+I98+J98</f>
        <v>5092</v>
      </c>
    </row>
    <row r="99" spans="1:13" ht="32.25" thickBot="1">
      <c r="A99" s="103"/>
      <c r="B99" s="153"/>
      <c r="C99" s="169"/>
      <c r="D99" s="120"/>
      <c r="E99" s="103"/>
      <c r="F99" s="172"/>
      <c r="G99" s="40" t="s">
        <v>12</v>
      </c>
      <c r="H99" s="69">
        <f t="shared" ref="H99:K100" si="10">H102</f>
        <v>0</v>
      </c>
      <c r="I99" s="78">
        <f t="shared" si="10"/>
        <v>0</v>
      </c>
      <c r="J99" s="79">
        <f t="shared" si="10"/>
        <v>5092</v>
      </c>
      <c r="K99" s="80">
        <f t="shared" si="10"/>
        <v>0</v>
      </c>
      <c r="L99" s="30">
        <f t="shared" si="9"/>
        <v>5092</v>
      </c>
      <c r="M99" s="56">
        <f>H99+I99+J99</f>
        <v>5092</v>
      </c>
    </row>
    <row r="100" spans="1:13" ht="32.25" thickBot="1">
      <c r="A100" s="104"/>
      <c r="B100" s="154"/>
      <c r="C100" s="170"/>
      <c r="D100" s="127"/>
      <c r="E100" s="104"/>
      <c r="F100" s="118"/>
      <c r="G100" s="40" t="s">
        <v>14</v>
      </c>
      <c r="H100" s="28">
        <f t="shared" si="10"/>
        <v>0</v>
      </c>
      <c r="I100" s="28">
        <f t="shared" si="10"/>
        <v>0</v>
      </c>
      <c r="J100" s="28">
        <f t="shared" si="10"/>
        <v>0</v>
      </c>
      <c r="K100" s="28">
        <f t="shared" si="10"/>
        <v>0</v>
      </c>
      <c r="L100" s="30">
        <f t="shared" si="9"/>
        <v>0</v>
      </c>
      <c r="M100" s="56"/>
    </row>
    <row r="101" spans="1:13" ht="17.25" thickBot="1">
      <c r="A101" s="102" t="s">
        <v>173</v>
      </c>
      <c r="B101" s="112" t="s">
        <v>174</v>
      </c>
      <c r="C101" s="168" t="s">
        <v>17</v>
      </c>
      <c r="D101" s="119" t="s">
        <v>175</v>
      </c>
      <c r="E101" s="102" t="s">
        <v>176</v>
      </c>
      <c r="F101" s="171" t="s">
        <v>177</v>
      </c>
      <c r="G101" s="76" t="s">
        <v>11</v>
      </c>
      <c r="H101" s="84">
        <f>H103+H102</f>
        <v>0</v>
      </c>
      <c r="I101" s="85">
        <f>I103+I102</f>
        <v>0</v>
      </c>
      <c r="J101" s="83">
        <f>J103+J102</f>
        <v>5092</v>
      </c>
      <c r="K101" s="70">
        <f>K103+K102</f>
        <v>0</v>
      </c>
      <c r="L101" s="30">
        <f t="shared" si="9"/>
        <v>5092</v>
      </c>
      <c r="M101" s="56">
        <f>H101+I101+J101</f>
        <v>5092</v>
      </c>
    </row>
    <row r="102" spans="1:13" ht="32.25" thickBot="1">
      <c r="A102" s="103"/>
      <c r="B102" s="113"/>
      <c r="C102" s="169"/>
      <c r="D102" s="120"/>
      <c r="E102" s="103"/>
      <c r="F102" s="172"/>
      <c r="G102" s="39" t="s">
        <v>12</v>
      </c>
      <c r="H102" s="77">
        <v>0</v>
      </c>
      <c r="I102" s="81">
        <v>0</v>
      </c>
      <c r="J102" s="82">
        <v>5092</v>
      </c>
      <c r="K102" s="83">
        <v>0</v>
      </c>
      <c r="L102" s="30">
        <f t="shared" si="9"/>
        <v>5092</v>
      </c>
      <c r="M102" s="56">
        <f>H102+I102+J102</f>
        <v>5092</v>
      </c>
    </row>
    <row r="103" spans="1:13" ht="32.25" thickBot="1">
      <c r="A103" s="104"/>
      <c r="B103" s="114"/>
      <c r="C103" s="170"/>
      <c r="D103" s="127"/>
      <c r="E103" s="104"/>
      <c r="F103" s="118"/>
      <c r="G103" s="76" t="s">
        <v>14</v>
      </c>
      <c r="H103" s="70">
        <v>0</v>
      </c>
      <c r="I103" s="86">
        <v>0</v>
      </c>
      <c r="J103" s="87">
        <v>0</v>
      </c>
      <c r="K103" s="88">
        <v>0</v>
      </c>
      <c r="L103" s="30">
        <f t="shared" si="9"/>
        <v>0</v>
      </c>
      <c r="M103" s="56"/>
    </row>
    <row r="104" spans="1:13" ht="18" thickBot="1">
      <c r="A104" s="123" t="s">
        <v>87</v>
      </c>
      <c r="B104" s="124" t="s">
        <v>27</v>
      </c>
      <c r="C104" s="122" t="s">
        <v>17</v>
      </c>
      <c r="D104" s="160" t="s">
        <v>71</v>
      </c>
      <c r="E104" s="123" t="s">
        <v>104</v>
      </c>
      <c r="F104" s="156" t="s">
        <v>80</v>
      </c>
      <c r="G104" s="75" t="s">
        <v>11</v>
      </c>
      <c r="H104" s="37">
        <f>SUM(H105:H106)</f>
        <v>123.2</v>
      </c>
      <c r="I104" s="37">
        <f>I105+I106</f>
        <v>177.7</v>
      </c>
      <c r="J104" s="37">
        <f>J105</f>
        <v>137.1</v>
      </c>
      <c r="K104" s="37">
        <f>SUM(K105:K106)</f>
        <v>202.6</v>
      </c>
      <c r="L104" s="27">
        <f t="shared" si="9"/>
        <v>640.6</v>
      </c>
      <c r="M104" s="56">
        <f t="shared" ref="M104:M109" si="11">H104+I104+J104</f>
        <v>438</v>
      </c>
    </row>
    <row r="105" spans="1:13" ht="32.25" thickBot="1">
      <c r="A105" s="123"/>
      <c r="B105" s="124"/>
      <c r="C105" s="122"/>
      <c r="D105" s="125"/>
      <c r="E105" s="123"/>
      <c r="F105" s="157"/>
      <c r="G105" s="67" t="s">
        <v>12</v>
      </c>
      <c r="H105" s="27">
        <v>123.2</v>
      </c>
      <c r="I105" s="27">
        <v>177.7</v>
      </c>
      <c r="J105" s="27">
        <v>137.1</v>
      </c>
      <c r="K105" s="27">
        <v>202.6</v>
      </c>
      <c r="L105" s="27">
        <f>SUM(H105:K105)</f>
        <v>640.6</v>
      </c>
      <c r="M105" s="56">
        <f t="shared" si="11"/>
        <v>438</v>
      </c>
    </row>
    <row r="106" spans="1:13" ht="32.25" thickBot="1">
      <c r="A106" s="123"/>
      <c r="B106" s="124"/>
      <c r="C106" s="122"/>
      <c r="D106" s="125"/>
      <c r="E106" s="123"/>
      <c r="F106" s="157"/>
      <c r="G106" s="67" t="s">
        <v>14</v>
      </c>
      <c r="H106" s="27">
        <v>0</v>
      </c>
      <c r="I106" s="27">
        <v>0</v>
      </c>
      <c r="J106" s="27">
        <v>0</v>
      </c>
      <c r="K106" s="27">
        <v>0</v>
      </c>
      <c r="L106" s="27">
        <f>SUM(H106:K106)</f>
        <v>0</v>
      </c>
      <c r="M106" s="56">
        <f t="shared" si="11"/>
        <v>0</v>
      </c>
    </row>
    <row r="107" spans="1:13" ht="18" thickBot="1">
      <c r="A107" s="123" t="s">
        <v>171</v>
      </c>
      <c r="B107" s="161" t="s">
        <v>43</v>
      </c>
      <c r="C107" s="122" t="s">
        <v>17</v>
      </c>
      <c r="D107" s="160" t="s">
        <v>53</v>
      </c>
      <c r="E107" s="123" t="s">
        <v>136</v>
      </c>
      <c r="F107" s="156" t="s">
        <v>81</v>
      </c>
      <c r="G107" s="67" t="s">
        <v>11</v>
      </c>
      <c r="H107" s="68">
        <f>SUM(H108:H109)</f>
        <v>0</v>
      </c>
      <c r="I107" s="68">
        <f>I109+I108</f>
        <v>135.80000000000001</v>
      </c>
      <c r="J107" s="68">
        <f>J109</f>
        <v>193.2</v>
      </c>
      <c r="K107" s="68">
        <f>K109+K108</f>
        <v>294</v>
      </c>
      <c r="L107" s="27">
        <f>SUM(H107:K107)</f>
        <v>623</v>
      </c>
      <c r="M107" s="56">
        <f t="shared" si="11"/>
        <v>329</v>
      </c>
    </row>
    <row r="108" spans="1:13" ht="32.25" thickBot="1">
      <c r="A108" s="123"/>
      <c r="B108" s="162"/>
      <c r="C108" s="122"/>
      <c r="D108" s="125"/>
      <c r="E108" s="123"/>
      <c r="F108" s="157"/>
      <c r="G108" s="67" t="s">
        <v>12</v>
      </c>
      <c r="H108" s="27">
        <v>0</v>
      </c>
      <c r="I108" s="27">
        <v>0</v>
      </c>
      <c r="J108" s="27">
        <v>0</v>
      </c>
      <c r="K108" s="27">
        <v>0</v>
      </c>
      <c r="L108" s="27">
        <f>SUM(H108:K108)</f>
        <v>0</v>
      </c>
      <c r="M108" s="56">
        <f t="shared" si="11"/>
        <v>0</v>
      </c>
    </row>
    <row r="109" spans="1:13" ht="32.25" thickBot="1">
      <c r="A109" s="123"/>
      <c r="B109" s="163"/>
      <c r="C109" s="122"/>
      <c r="D109" s="126"/>
      <c r="E109" s="123"/>
      <c r="F109" s="158"/>
      <c r="G109" s="67" t="s">
        <v>14</v>
      </c>
      <c r="H109" s="27">
        <v>0</v>
      </c>
      <c r="I109" s="27">
        <v>135.80000000000001</v>
      </c>
      <c r="J109" s="27">
        <v>193.2</v>
      </c>
      <c r="K109" s="27">
        <v>294</v>
      </c>
      <c r="L109" s="27">
        <f>I109+J109+K109</f>
        <v>623</v>
      </c>
      <c r="M109" s="56">
        <f t="shared" si="11"/>
        <v>329</v>
      </c>
    </row>
    <row r="110" spans="1:13">
      <c r="A110" s="159" t="s">
        <v>44</v>
      </c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</row>
    <row r="111" spans="1:13">
      <c r="A111" s="159" t="s">
        <v>45</v>
      </c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</row>
    <row r="112" spans="1:13">
      <c r="A112" s="159" t="s">
        <v>46</v>
      </c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</row>
    <row r="113" spans="1:12">
      <c r="A113" s="159" t="s">
        <v>47</v>
      </c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</row>
    <row r="114" spans="1:12">
      <c r="A114" s="159" t="s">
        <v>48</v>
      </c>
      <c r="B114" s="159"/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</row>
    <row r="115" spans="1:12" ht="18.75">
      <c r="A115" s="16"/>
    </row>
    <row r="116" spans="1:12">
      <c r="A116" s="167" t="s">
        <v>28</v>
      </c>
      <c r="B116" s="167"/>
    </row>
    <row r="117" spans="1:12" ht="33.75" customHeight="1">
      <c r="A117" s="155" t="s">
        <v>67</v>
      </c>
      <c r="B117" s="155"/>
      <c r="C117" s="155"/>
      <c r="D117" s="155"/>
      <c r="E117" s="155"/>
      <c r="F117" s="17"/>
      <c r="G117" s="12"/>
      <c r="L117" s="18" t="s">
        <v>90</v>
      </c>
    </row>
    <row r="118" spans="1:12" ht="33" customHeight="1">
      <c r="A118" s="155" t="s">
        <v>66</v>
      </c>
      <c r="B118" s="155"/>
      <c r="C118" s="155"/>
      <c r="D118" s="155"/>
      <c r="E118" s="19"/>
      <c r="F118" s="17"/>
      <c r="G118" s="12"/>
      <c r="L118" s="18" t="s">
        <v>72</v>
      </c>
    </row>
    <row r="119" spans="1:12" ht="45.75" customHeight="1">
      <c r="A119" s="155" t="s">
        <v>68</v>
      </c>
      <c r="B119" s="155"/>
      <c r="C119" s="155"/>
      <c r="D119" s="155"/>
      <c r="E119" s="19"/>
      <c r="F119" s="17"/>
      <c r="G119" s="12"/>
      <c r="L119" s="18" t="s">
        <v>91</v>
      </c>
    </row>
    <row r="120" spans="1:12" ht="45" customHeight="1">
      <c r="A120" s="155" t="s">
        <v>70</v>
      </c>
      <c r="B120" s="155"/>
      <c r="C120" s="155"/>
      <c r="D120" s="155"/>
      <c r="E120" s="19"/>
      <c r="F120" s="17"/>
      <c r="G120" s="12"/>
      <c r="L120" s="89" t="s">
        <v>92</v>
      </c>
    </row>
    <row r="121" spans="1:12" ht="30.75" customHeight="1">
      <c r="A121" s="155" t="s">
        <v>152</v>
      </c>
      <c r="B121" s="155"/>
      <c r="C121" s="155"/>
      <c r="D121" s="155"/>
      <c r="E121" s="19"/>
      <c r="F121" s="17"/>
      <c r="G121" s="12"/>
      <c r="L121" s="18" t="s">
        <v>153</v>
      </c>
    </row>
    <row r="122" spans="1:12">
      <c r="A122" s="13" t="s">
        <v>69</v>
      </c>
      <c r="G122" s="12"/>
    </row>
  </sheetData>
  <mergeCells count="214">
    <mergeCell ref="G27:G29"/>
    <mergeCell ref="H27:H29"/>
    <mergeCell ref="I27:I29"/>
    <mergeCell ref="J27:J29"/>
    <mergeCell ref="K27:K29"/>
    <mergeCell ref="L27:L29"/>
    <mergeCell ref="G30:G32"/>
    <mergeCell ref="H30:H32"/>
    <mergeCell ref="I30:I32"/>
    <mergeCell ref="J30:J32"/>
    <mergeCell ref="K30:K32"/>
    <mergeCell ref="L30:L32"/>
    <mergeCell ref="F92:F94"/>
    <mergeCell ref="B86:B88"/>
    <mergeCell ref="D86:D88"/>
    <mergeCell ref="E86:E88"/>
    <mergeCell ref="F86:F88"/>
    <mergeCell ref="A116:B116"/>
    <mergeCell ref="A117:E117"/>
    <mergeCell ref="A118:D118"/>
    <mergeCell ref="A119:D119"/>
    <mergeCell ref="F89:F91"/>
    <mergeCell ref="A98:A100"/>
    <mergeCell ref="B98:B100"/>
    <mergeCell ref="A101:A103"/>
    <mergeCell ref="B101:B103"/>
    <mergeCell ref="D98:D100"/>
    <mergeCell ref="D101:D103"/>
    <mergeCell ref="C101:C103"/>
    <mergeCell ref="C98:C100"/>
    <mergeCell ref="E98:E100"/>
    <mergeCell ref="E101:E103"/>
    <mergeCell ref="F98:F100"/>
    <mergeCell ref="F101:F103"/>
    <mergeCell ref="A120:D120"/>
    <mergeCell ref="A121:D121"/>
    <mergeCell ref="E33:E35"/>
    <mergeCell ref="F33:F35"/>
    <mergeCell ref="E59:E60"/>
    <mergeCell ref="F59:F60"/>
    <mergeCell ref="F50:F52"/>
    <mergeCell ref="A110:L110"/>
    <mergeCell ref="A111:L111"/>
    <mergeCell ref="A112:L112"/>
    <mergeCell ref="A113:L113"/>
    <mergeCell ref="A114:L114"/>
    <mergeCell ref="D39:D41"/>
    <mergeCell ref="D104:D106"/>
    <mergeCell ref="F104:F106"/>
    <mergeCell ref="B107:B109"/>
    <mergeCell ref="D107:D109"/>
    <mergeCell ref="F107:F109"/>
    <mergeCell ref="A86:A88"/>
    <mergeCell ref="C86:C88"/>
    <mergeCell ref="F76:F81"/>
    <mergeCell ref="E76:E81"/>
    <mergeCell ref="D76:D81"/>
    <mergeCell ref="C76:C81"/>
    <mergeCell ref="D14:D16"/>
    <mergeCell ref="E14:E16"/>
    <mergeCell ref="F42:F44"/>
    <mergeCell ref="B50:B52"/>
    <mergeCell ref="F20:F22"/>
    <mergeCell ref="D17:D19"/>
    <mergeCell ref="B17:B19"/>
    <mergeCell ref="F17:F19"/>
    <mergeCell ref="F10:F13"/>
    <mergeCell ref="F14:F16"/>
    <mergeCell ref="B10:B13"/>
    <mergeCell ref="F36:F38"/>
    <mergeCell ref="F45:F47"/>
    <mergeCell ref="B24:B26"/>
    <mergeCell ref="C24:C26"/>
    <mergeCell ref="D24:D26"/>
    <mergeCell ref="E24:E26"/>
    <mergeCell ref="F24:F26"/>
    <mergeCell ref="B27:B29"/>
    <mergeCell ref="C27:C29"/>
    <mergeCell ref="D27:D29"/>
    <mergeCell ref="E27:E29"/>
    <mergeCell ref="F27:F29"/>
    <mergeCell ref="F30:F32"/>
    <mergeCell ref="B76:B81"/>
    <mergeCell ref="A76:A81"/>
    <mergeCell ref="A92:A94"/>
    <mergeCell ref="A107:A109"/>
    <mergeCell ref="C107:C109"/>
    <mergeCell ref="E107:E109"/>
    <mergeCell ref="A104:A106"/>
    <mergeCell ref="B104:B106"/>
    <mergeCell ref="C104:C106"/>
    <mergeCell ref="E104:E106"/>
    <mergeCell ref="A89:A91"/>
    <mergeCell ref="B89:B91"/>
    <mergeCell ref="C89:C91"/>
    <mergeCell ref="D89:D91"/>
    <mergeCell ref="E89:E91"/>
    <mergeCell ref="B92:B94"/>
    <mergeCell ref="C92:C94"/>
    <mergeCell ref="D92:D94"/>
    <mergeCell ref="E92:E94"/>
    <mergeCell ref="A59:A60"/>
    <mergeCell ref="B59:B60"/>
    <mergeCell ref="C59:C60"/>
    <mergeCell ref="A50:A52"/>
    <mergeCell ref="C50:C52"/>
    <mergeCell ref="D50:D52"/>
    <mergeCell ref="E50:E52"/>
    <mergeCell ref="A42:A44"/>
    <mergeCell ref="C42:C44"/>
    <mergeCell ref="D42:D44"/>
    <mergeCell ref="E42:E44"/>
    <mergeCell ref="B42:B44"/>
    <mergeCell ref="D53:D57"/>
    <mergeCell ref="D59:D61"/>
    <mergeCell ref="E45:E47"/>
    <mergeCell ref="D45:D47"/>
    <mergeCell ref="C45:C47"/>
    <mergeCell ref="A45:A47"/>
    <mergeCell ref="B45:B47"/>
    <mergeCell ref="D48:D49"/>
    <mergeCell ref="A20:A22"/>
    <mergeCell ref="C20:C22"/>
    <mergeCell ref="E20:E22"/>
    <mergeCell ref="B20:B22"/>
    <mergeCell ref="D20:D22"/>
    <mergeCell ref="E36:E38"/>
    <mergeCell ref="A33:A35"/>
    <mergeCell ref="B33:B35"/>
    <mergeCell ref="C33:C35"/>
    <mergeCell ref="D33:D35"/>
    <mergeCell ref="A36:A38"/>
    <mergeCell ref="C36:C38"/>
    <mergeCell ref="B36:B38"/>
    <mergeCell ref="D36:D38"/>
    <mergeCell ref="A24:A26"/>
    <mergeCell ref="A27:A29"/>
    <mergeCell ref="E30:E32"/>
    <mergeCell ref="D30:D32"/>
    <mergeCell ref="C30:C32"/>
    <mergeCell ref="B30:B32"/>
    <mergeCell ref="A30:A32"/>
    <mergeCell ref="A17:A19"/>
    <mergeCell ref="C17:C19"/>
    <mergeCell ref="E17:E19"/>
    <mergeCell ref="A1:A2"/>
    <mergeCell ref="C7:C8"/>
    <mergeCell ref="D7:D8"/>
    <mergeCell ref="E7:E8"/>
    <mergeCell ref="G7:G8"/>
    <mergeCell ref="H7:L7"/>
    <mergeCell ref="F7:F8"/>
    <mergeCell ref="I2:L2"/>
    <mergeCell ref="I1:L1"/>
    <mergeCell ref="A3:L3"/>
    <mergeCell ref="A4:L4"/>
    <mergeCell ref="A5:L5"/>
    <mergeCell ref="B7:B8"/>
    <mergeCell ref="A7:A8"/>
    <mergeCell ref="A10:A13"/>
    <mergeCell ref="C10:C13"/>
    <mergeCell ref="D10:D13"/>
    <mergeCell ref="E10:E13"/>
    <mergeCell ref="A14:A16"/>
    <mergeCell ref="B14:B16"/>
    <mergeCell ref="C14:C16"/>
    <mergeCell ref="L76:L77"/>
    <mergeCell ref="L80:L81"/>
    <mergeCell ref="B82:B84"/>
    <mergeCell ref="A82:A84"/>
    <mergeCell ref="C82:C84"/>
    <mergeCell ref="D82:D84"/>
    <mergeCell ref="G82:G83"/>
    <mergeCell ref="H82:H83"/>
    <mergeCell ref="I82:I83"/>
    <mergeCell ref="J82:J83"/>
    <mergeCell ref="K82:K83"/>
    <mergeCell ref="L82:L83"/>
    <mergeCell ref="E82:E84"/>
    <mergeCell ref="F82:F84"/>
    <mergeCell ref="G76:G77"/>
    <mergeCell ref="G80:G81"/>
    <mergeCell ref="H76:H77"/>
    <mergeCell ref="H80:H81"/>
    <mergeCell ref="I76:I77"/>
    <mergeCell ref="I80:I81"/>
    <mergeCell ref="J76:J77"/>
    <mergeCell ref="J80:J81"/>
    <mergeCell ref="K76:K77"/>
    <mergeCell ref="K80:K81"/>
    <mergeCell ref="A62:A65"/>
    <mergeCell ref="B62:B65"/>
    <mergeCell ref="C62:C65"/>
    <mergeCell ref="E62:E65"/>
    <mergeCell ref="F62:F65"/>
    <mergeCell ref="D62:D67"/>
    <mergeCell ref="B95:B97"/>
    <mergeCell ref="A95:A97"/>
    <mergeCell ref="C95:C97"/>
    <mergeCell ref="E95:E97"/>
    <mergeCell ref="F95:F97"/>
    <mergeCell ref="D95:D97"/>
    <mergeCell ref="A72:A75"/>
    <mergeCell ref="C72:C75"/>
    <mergeCell ref="A68:A71"/>
    <mergeCell ref="B68:B71"/>
    <mergeCell ref="C68:C71"/>
    <mergeCell ref="D68:D71"/>
    <mergeCell ref="E68:E71"/>
    <mergeCell ref="F68:F71"/>
    <mergeCell ref="B72:B75"/>
    <mergeCell ref="D72:D75"/>
    <mergeCell ref="E72:E75"/>
    <mergeCell ref="F72:F75"/>
  </mergeCells>
  <pageMargins left="0.23622047244094491" right="0.23622047244094491" top="0.39370078740157483" bottom="0.39370078740157483" header="0.31496062992125984" footer="0.31496062992125984"/>
  <pageSetup paperSize="9" scale="67" fitToHeight="0" orientation="landscape" r:id="rId1"/>
  <rowBreaks count="1" manualBreakCount="1">
    <brk id="9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Лист1!sub_310011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USER-1</cp:lastModifiedBy>
  <cp:lastPrinted>2020-12-28T06:15:26Z</cp:lastPrinted>
  <dcterms:created xsi:type="dcterms:W3CDTF">2019-04-01T06:20:54Z</dcterms:created>
  <dcterms:modified xsi:type="dcterms:W3CDTF">2020-12-28T14:54:57Z</dcterms:modified>
</cp:coreProperties>
</file>