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2120" windowHeight="7935" activeTab="1"/>
  </bookViews>
  <sheets>
    <sheet name="пр № 2 Пер мероп МП Культура" sheetId="1" r:id="rId1"/>
    <sheet name="прил 3 Рес. обесп. МП Культ  " sheetId="2" r:id="rId2"/>
  </sheets>
  <definedNames>
    <definedName name="_xlnm.Print_Area" localSheetId="0">'пр № 2 Пер мероп МП Культура'!$A$1:$K$301</definedName>
  </definedNames>
  <calcPr calcId="125725"/>
</workbook>
</file>

<file path=xl/calcChain.xml><?xml version="1.0" encoding="utf-8"?>
<calcChain xmlns="http://schemas.openxmlformats.org/spreadsheetml/2006/main">
  <c r="G63" i="2"/>
  <c r="G119"/>
  <c r="D305"/>
  <c r="D304"/>
  <c r="D303"/>
  <c r="D302"/>
  <c r="D301"/>
  <c r="D300"/>
  <c r="D299"/>
  <c r="H298"/>
  <c r="G298"/>
  <c r="F298"/>
  <c r="E298"/>
  <c r="D297"/>
  <c r="D296"/>
  <c r="G295"/>
  <c r="D295" s="1"/>
  <c r="D294"/>
  <c r="D293"/>
  <c r="D292"/>
  <c r="D291"/>
  <c r="H290"/>
  <c r="F290"/>
  <c r="E290"/>
  <c r="H281"/>
  <c r="G281"/>
  <c r="F281"/>
  <c r="E281"/>
  <c r="D281" s="1"/>
  <c r="H280"/>
  <c r="G280"/>
  <c r="F280"/>
  <c r="E280"/>
  <c r="D280" s="1"/>
  <c r="H279"/>
  <c r="G279"/>
  <c r="F279"/>
  <c r="E279"/>
  <c r="H278"/>
  <c r="G278"/>
  <c r="F278"/>
  <c r="E278"/>
  <c r="D278"/>
  <c r="H277"/>
  <c r="G277"/>
  <c r="F277"/>
  <c r="E277"/>
  <c r="D277" s="1"/>
  <c r="H276"/>
  <c r="G276"/>
  <c r="F276"/>
  <c r="E276"/>
  <c r="D276" s="1"/>
  <c r="H275"/>
  <c r="G275"/>
  <c r="F275"/>
  <c r="F274" s="1"/>
  <c r="E275"/>
  <c r="H274"/>
  <c r="D273"/>
  <c r="D272"/>
  <c r="D271"/>
  <c r="D270"/>
  <c r="D269"/>
  <c r="D268"/>
  <c r="D267"/>
  <c r="H266"/>
  <c r="G266"/>
  <c r="F266"/>
  <c r="E266"/>
  <c r="D266"/>
  <c r="H265"/>
  <c r="G265"/>
  <c r="F265"/>
  <c r="E265"/>
  <c r="D265" s="1"/>
  <c r="H264"/>
  <c r="G264"/>
  <c r="F264"/>
  <c r="E264"/>
  <c r="D264" s="1"/>
  <c r="H263"/>
  <c r="G263"/>
  <c r="F263"/>
  <c r="E263"/>
  <c r="H262"/>
  <c r="G262"/>
  <c r="F262"/>
  <c r="E262"/>
  <c r="D262"/>
  <c r="H261"/>
  <c r="G261"/>
  <c r="F261"/>
  <c r="E261"/>
  <c r="D261" s="1"/>
  <c r="H260"/>
  <c r="G260"/>
  <c r="F260"/>
  <c r="E260"/>
  <c r="D260" s="1"/>
  <c r="H259"/>
  <c r="G259"/>
  <c r="F259"/>
  <c r="F258" s="1"/>
  <c r="E259"/>
  <c r="H258"/>
  <c r="D257"/>
  <c r="D256"/>
  <c r="D255"/>
  <c r="D254"/>
  <c r="D253"/>
  <c r="D252"/>
  <c r="D251"/>
  <c r="D250" s="1"/>
  <c r="H250"/>
  <c r="G250"/>
  <c r="F250"/>
  <c r="E250"/>
  <c r="D249"/>
  <c r="D248"/>
  <c r="D247"/>
  <c r="D246"/>
  <c r="D245"/>
  <c r="D244"/>
  <c r="D243"/>
  <c r="H242"/>
  <c r="G242"/>
  <c r="F242"/>
  <c r="E242"/>
  <c r="D242"/>
  <c r="D241"/>
  <c r="D240"/>
  <c r="D239"/>
  <c r="D238"/>
  <c r="D237"/>
  <c r="D236"/>
  <c r="D235"/>
  <c r="H234"/>
  <c r="G234"/>
  <c r="F234"/>
  <c r="E234"/>
  <c r="D234"/>
  <c r="H233"/>
  <c r="G233"/>
  <c r="F233"/>
  <c r="E233"/>
  <c r="D233" s="1"/>
  <c r="H232"/>
  <c r="G232"/>
  <c r="F232"/>
  <c r="E232"/>
  <c r="D232" s="1"/>
  <c r="H231"/>
  <c r="G231"/>
  <c r="F231"/>
  <c r="E231"/>
  <c r="H230"/>
  <c r="G230"/>
  <c r="F230"/>
  <c r="E230"/>
  <c r="D230"/>
  <c r="H229"/>
  <c r="G229"/>
  <c r="F229"/>
  <c r="E229"/>
  <c r="D229" s="1"/>
  <c r="H228"/>
  <c r="G228"/>
  <c r="F228"/>
  <c r="E228"/>
  <c r="D228" s="1"/>
  <c r="H227"/>
  <c r="G227"/>
  <c r="F227"/>
  <c r="F226" s="1"/>
  <c r="E227"/>
  <c r="H226"/>
  <c r="H225"/>
  <c r="G225"/>
  <c r="F225"/>
  <c r="E225"/>
  <c r="H224"/>
  <c r="G224"/>
  <c r="F224"/>
  <c r="E224"/>
  <c r="D224"/>
  <c r="H223"/>
  <c r="G223"/>
  <c r="F223"/>
  <c r="E223"/>
  <c r="D223" s="1"/>
  <c r="H222"/>
  <c r="G222"/>
  <c r="F222"/>
  <c r="E222"/>
  <c r="D222" s="1"/>
  <c r="H221"/>
  <c r="G221"/>
  <c r="F221"/>
  <c r="E221"/>
  <c r="H220"/>
  <c r="H218" s="1"/>
  <c r="G220"/>
  <c r="F220"/>
  <c r="E220"/>
  <c r="D220"/>
  <c r="H219"/>
  <c r="G219"/>
  <c r="G218" s="1"/>
  <c r="F219"/>
  <c r="E219"/>
  <c r="D219" s="1"/>
  <c r="F218"/>
  <c r="D217"/>
  <c r="D216"/>
  <c r="D215"/>
  <c r="D214"/>
  <c r="D213"/>
  <c r="D212"/>
  <c r="D211"/>
  <c r="H210"/>
  <c r="G210"/>
  <c r="F210"/>
  <c r="E210"/>
  <c r="D210"/>
  <c r="D209"/>
  <c r="D208"/>
  <c r="D207"/>
  <c r="D206"/>
  <c r="D205"/>
  <c r="D204"/>
  <c r="D203"/>
  <c r="H202"/>
  <c r="G202"/>
  <c r="F202"/>
  <c r="E202"/>
  <c r="D202"/>
  <c r="D201"/>
  <c r="D200"/>
  <c r="D199"/>
  <c r="D198"/>
  <c r="D197"/>
  <c r="D196"/>
  <c r="D195"/>
  <c r="H194"/>
  <c r="G194"/>
  <c r="F194"/>
  <c r="E194"/>
  <c r="D194"/>
  <c r="D193"/>
  <c r="D192"/>
  <c r="D191"/>
  <c r="D190"/>
  <c r="D189"/>
  <c r="D188"/>
  <c r="D187"/>
  <c r="H186"/>
  <c r="G186"/>
  <c r="F186"/>
  <c r="E186"/>
  <c r="D186"/>
  <c r="D185"/>
  <c r="D184"/>
  <c r="D183"/>
  <c r="D182"/>
  <c r="D181"/>
  <c r="D180"/>
  <c r="D179"/>
  <c r="H178"/>
  <c r="G178"/>
  <c r="F178"/>
  <c r="E178"/>
  <c r="D178"/>
  <c r="D177"/>
  <c r="D176"/>
  <c r="D175"/>
  <c r="D174"/>
  <c r="D173"/>
  <c r="D172"/>
  <c r="D171"/>
  <c r="H170"/>
  <c r="G170"/>
  <c r="F170"/>
  <c r="E170"/>
  <c r="D170"/>
  <c r="D169"/>
  <c r="D168"/>
  <c r="D167"/>
  <c r="D166"/>
  <c r="D165"/>
  <c r="D164"/>
  <c r="D163"/>
  <c r="H162"/>
  <c r="G162"/>
  <c r="F162"/>
  <c r="E162"/>
  <c r="D162"/>
  <c r="D161"/>
  <c r="D160"/>
  <c r="D159"/>
  <c r="D158"/>
  <c r="D157"/>
  <c r="D156"/>
  <c r="D155"/>
  <c r="H154"/>
  <c r="G154"/>
  <c r="F154"/>
  <c r="E154"/>
  <c r="D154"/>
  <c r="D153"/>
  <c r="D152"/>
  <c r="D151"/>
  <c r="D150"/>
  <c r="D149"/>
  <c r="D148"/>
  <c r="D147"/>
  <c r="H146"/>
  <c r="G146"/>
  <c r="F146"/>
  <c r="E146"/>
  <c r="D146"/>
  <c r="D145"/>
  <c r="D144"/>
  <c r="D143"/>
  <c r="D142"/>
  <c r="D141"/>
  <c r="D140"/>
  <c r="D139"/>
  <c r="H138"/>
  <c r="G138"/>
  <c r="F138"/>
  <c r="E138"/>
  <c r="D138"/>
  <c r="H137"/>
  <c r="G137"/>
  <c r="F137"/>
  <c r="E137"/>
  <c r="D137" s="1"/>
  <c r="H136"/>
  <c r="G136"/>
  <c r="F136"/>
  <c r="E136"/>
  <c r="D136" s="1"/>
  <c r="H135"/>
  <c r="G135"/>
  <c r="F135"/>
  <c r="E135"/>
  <c r="H134"/>
  <c r="G134"/>
  <c r="F134"/>
  <c r="E134"/>
  <c r="D134"/>
  <c r="H133"/>
  <c r="G133"/>
  <c r="F133"/>
  <c r="E133"/>
  <c r="D133" s="1"/>
  <c r="H132"/>
  <c r="G132"/>
  <c r="F132"/>
  <c r="E132"/>
  <c r="D132" s="1"/>
  <c r="H131"/>
  <c r="G131"/>
  <c r="F131"/>
  <c r="F130" s="1"/>
  <c r="E131"/>
  <c r="H130"/>
  <c r="H129"/>
  <c r="G129"/>
  <c r="F129"/>
  <c r="E129"/>
  <c r="H128"/>
  <c r="G128"/>
  <c r="F128"/>
  <c r="E128"/>
  <c r="D128"/>
  <c r="H127"/>
  <c r="G127"/>
  <c r="F127"/>
  <c r="E127"/>
  <c r="D127" s="1"/>
  <c r="H126"/>
  <c r="G126"/>
  <c r="F126"/>
  <c r="E126"/>
  <c r="D126" s="1"/>
  <c r="H125"/>
  <c r="G125"/>
  <c r="F125"/>
  <c r="E125"/>
  <c r="H124"/>
  <c r="G124"/>
  <c r="F124"/>
  <c r="E124"/>
  <c r="D124"/>
  <c r="H123"/>
  <c r="G123"/>
  <c r="G122" s="1"/>
  <c r="F123"/>
  <c r="E123"/>
  <c r="D123" s="1"/>
  <c r="H122"/>
  <c r="F122"/>
  <c r="D121"/>
  <c r="D120"/>
  <c r="D119"/>
  <c r="D118"/>
  <c r="D117"/>
  <c r="D116"/>
  <c r="D115"/>
  <c r="H114"/>
  <c r="G114"/>
  <c r="F114"/>
  <c r="E114"/>
  <c r="D113"/>
  <c r="D112"/>
  <c r="D111"/>
  <c r="D110"/>
  <c r="D109"/>
  <c r="D108"/>
  <c r="D107"/>
  <c r="D106" s="1"/>
  <c r="H106"/>
  <c r="G106"/>
  <c r="F106"/>
  <c r="E106"/>
  <c r="D105"/>
  <c r="D104"/>
  <c r="D103"/>
  <c r="D102"/>
  <c r="D101"/>
  <c r="D100"/>
  <c r="D99"/>
  <c r="D98" s="1"/>
  <c r="H98"/>
  <c r="G98"/>
  <c r="F98"/>
  <c r="E98"/>
  <c r="D97"/>
  <c r="D96"/>
  <c r="D95"/>
  <c r="D94"/>
  <c r="D93"/>
  <c r="D92"/>
  <c r="D91"/>
  <c r="D90" s="1"/>
  <c r="H90"/>
  <c r="G90"/>
  <c r="F90"/>
  <c r="E90"/>
  <c r="D89"/>
  <c r="D88"/>
  <c r="D87"/>
  <c r="D86"/>
  <c r="D85"/>
  <c r="D84"/>
  <c r="D83"/>
  <c r="D82" s="1"/>
  <c r="H82"/>
  <c r="G82"/>
  <c r="F82"/>
  <c r="E82"/>
  <c r="D81"/>
  <c r="D80"/>
  <c r="D79"/>
  <c r="D78"/>
  <c r="D77"/>
  <c r="D76"/>
  <c r="D75"/>
  <c r="D74" s="1"/>
  <c r="H74"/>
  <c r="G74"/>
  <c r="F74"/>
  <c r="E74"/>
  <c r="D73"/>
  <c r="D72"/>
  <c r="D71"/>
  <c r="D70"/>
  <c r="D69"/>
  <c r="D68"/>
  <c r="D67"/>
  <c r="D66" s="1"/>
  <c r="H66"/>
  <c r="G66"/>
  <c r="F66"/>
  <c r="E66"/>
  <c r="D65"/>
  <c r="D64"/>
  <c r="D63"/>
  <c r="D62"/>
  <c r="D61"/>
  <c r="D60"/>
  <c r="D59"/>
  <c r="H58"/>
  <c r="G58"/>
  <c r="F58"/>
  <c r="E58"/>
  <c r="D57"/>
  <c r="D56"/>
  <c r="D55"/>
  <c r="D54"/>
  <c r="D53"/>
  <c r="D52"/>
  <c r="D51"/>
  <c r="H50"/>
  <c r="G50"/>
  <c r="F50"/>
  <c r="E50"/>
  <c r="H49"/>
  <c r="G49"/>
  <c r="G41" s="1"/>
  <c r="F49"/>
  <c r="E49"/>
  <c r="D49" s="1"/>
  <c r="H48"/>
  <c r="G48"/>
  <c r="F48"/>
  <c r="E48"/>
  <c r="H47"/>
  <c r="G47"/>
  <c r="F47"/>
  <c r="E47"/>
  <c r="H46"/>
  <c r="G46"/>
  <c r="F46"/>
  <c r="E46"/>
  <c r="H45"/>
  <c r="G45"/>
  <c r="F45"/>
  <c r="E45"/>
  <c r="D45" s="1"/>
  <c r="H44"/>
  <c r="G44"/>
  <c r="F44"/>
  <c r="E44"/>
  <c r="H43"/>
  <c r="G43"/>
  <c r="G42" s="1"/>
  <c r="F43"/>
  <c r="E43"/>
  <c r="D43" s="1"/>
  <c r="H41"/>
  <c r="F41"/>
  <c r="H40"/>
  <c r="G40"/>
  <c r="F40"/>
  <c r="E40"/>
  <c r="H39"/>
  <c r="G39"/>
  <c r="F39"/>
  <c r="E39"/>
  <c r="H38"/>
  <c r="G38"/>
  <c r="F38"/>
  <c r="E38"/>
  <c r="H37"/>
  <c r="G37"/>
  <c r="F37"/>
  <c r="E37"/>
  <c r="D37"/>
  <c r="H36"/>
  <c r="G36"/>
  <c r="F36"/>
  <c r="E36"/>
  <c r="D36" s="1"/>
  <c r="H35"/>
  <c r="G35"/>
  <c r="F35"/>
  <c r="E35"/>
  <c r="D35" s="1"/>
  <c r="D33"/>
  <c r="D32"/>
  <c r="G31"/>
  <c r="D31" s="1"/>
  <c r="D30"/>
  <c r="D29"/>
  <c r="D28"/>
  <c r="D27"/>
  <c r="H26"/>
  <c r="F26"/>
  <c r="E26"/>
  <c r="H25"/>
  <c r="G25"/>
  <c r="F25"/>
  <c r="E25"/>
  <c r="H24"/>
  <c r="G24"/>
  <c r="F24"/>
  <c r="E24"/>
  <c r="D24"/>
  <c r="H23"/>
  <c r="G23"/>
  <c r="F23"/>
  <c r="E23"/>
  <c r="D23" s="1"/>
  <c r="H22"/>
  <c r="G22"/>
  <c r="F22"/>
  <c r="E22"/>
  <c r="D22" s="1"/>
  <c r="H21"/>
  <c r="G21"/>
  <c r="F21"/>
  <c r="E21"/>
  <c r="H20"/>
  <c r="H18" s="1"/>
  <c r="G20"/>
  <c r="F20"/>
  <c r="E20"/>
  <c r="D20"/>
  <c r="H19"/>
  <c r="G19"/>
  <c r="G18" s="1"/>
  <c r="F19"/>
  <c r="E19"/>
  <c r="D19" s="1"/>
  <c r="F18"/>
  <c r="G16"/>
  <c r="E16"/>
  <c r="F15"/>
  <c r="G14"/>
  <c r="E14"/>
  <c r="G13"/>
  <c r="E13"/>
  <c r="H12"/>
  <c r="F12"/>
  <c r="H11"/>
  <c r="F11"/>
  <c r="D26" l="1"/>
  <c r="G15"/>
  <c r="F17"/>
  <c r="D44"/>
  <c r="D259"/>
  <c r="G258"/>
  <c r="D263"/>
  <c r="D298"/>
  <c r="D21"/>
  <c r="D25"/>
  <c r="G11"/>
  <c r="G12"/>
  <c r="F13"/>
  <c r="H13"/>
  <c r="F14"/>
  <c r="D14" s="1"/>
  <c r="H14"/>
  <c r="H15"/>
  <c r="F16"/>
  <c r="H16"/>
  <c r="H17"/>
  <c r="G17"/>
  <c r="D125"/>
  <c r="D129"/>
  <c r="D131"/>
  <c r="G130"/>
  <c r="D135"/>
  <c r="D221"/>
  <c r="D225"/>
  <c r="D227"/>
  <c r="G226"/>
  <c r="D231"/>
  <c r="D275"/>
  <c r="G274"/>
  <c r="D279"/>
  <c r="D290"/>
  <c r="F10"/>
  <c r="D16"/>
  <c r="H10"/>
  <c r="G34"/>
  <c r="D39"/>
  <c r="D40"/>
  <c r="E41"/>
  <c r="E17" s="1"/>
  <c r="D47"/>
  <c r="D48"/>
  <c r="D58"/>
  <c r="D114"/>
  <c r="G10"/>
  <c r="D17"/>
  <c r="D41"/>
  <c r="E11"/>
  <c r="D11" s="1"/>
  <c r="E12"/>
  <c r="D12" s="1"/>
  <c r="D13"/>
  <c r="E15"/>
  <c r="D15" s="1"/>
  <c r="E34"/>
  <c r="F34"/>
  <c r="H34"/>
  <c r="D38"/>
  <c r="D34" s="1"/>
  <c r="E42"/>
  <c r="F42"/>
  <c r="H42"/>
  <c r="D46"/>
  <c r="D42" s="1"/>
  <c r="D50"/>
  <c r="D18"/>
  <c r="D122"/>
  <c r="D218"/>
  <c r="D258"/>
  <c r="E10"/>
  <c r="E18"/>
  <c r="G26"/>
  <c r="E122"/>
  <c r="E130"/>
  <c r="E218"/>
  <c r="E226"/>
  <c r="E258"/>
  <c r="E274"/>
  <c r="G290"/>
  <c r="D226" l="1"/>
  <c r="D274"/>
  <c r="D130"/>
  <c r="D10"/>
  <c r="H64" i="1"/>
  <c r="H120" l="1"/>
  <c r="E122" l="1"/>
  <c r="E121"/>
  <c r="E120"/>
  <c r="E119"/>
  <c r="E118"/>
  <c r="E117"/>
  <c r="E116"/>
  <c r="I115"/>
  <c r="H115"/>
  <c r="G115"/>
  <c r="F115"/>
  <c r="E115"/>
  <c r="H48"/>
  <c r="H40" s="1"/>
  <c r="H32"/>
  <c r="H296"/>
  <c r="H280" s="1"/>
  <c r="E156"/>
  <c r="F155"/>
  <c r="G155"/>
  <c r="H155"/>
  <c r="I155"/>
  <c r="G133"/>
  <c r="G132"/>
  <c r="G282"/>
  <c r="H282"/>
  <c r="I282"/>
  <c r="F282"/>
  <c r="G281"/>
  <c r="H281"/>
  <c r="I281"/>
  <c r="F281"/>
  <c r="G280"/>
  <c r="I280"/>
  <c r="F280"/>
  <c r="G279"/>
  <c r="H279"/>
  <c r="I279"/>
  <c r="F279"/>
  <c r="G278"/>
  <c r="H278"/>
  <c r="I278"/>
  <c r="F278"/>
  <c r="G277"/>
  <c r="H277"/>
  <c r="I277"/>
  <c r="F277"/>
  <c r="G276"/>
  <c r="H276"/>
  <c r="I276"/>
  <c r="F276"/>
  <c r="G234"/>
  <c r="H234"/>
  <c r="I234"/>
  <c r="F234"/>
  <c r="G233"/>
  <c r="H233"/>
  <c r="I233"/>
  <c r="F233"/>
  <c r="G232"/>
  <c r="H232"/>
  <c r="I232"/>
  <c r="F232"/>
  <c r="G231"/>
  <c r="H231"/>
  <c r="I231"/>
  <c r="F231"/>
  <c r="G230"/>
  <c r="H230"/>
  <c r="I230"/>
  <c r="F230"/>
  <c r="G229"/>
  <c r="H229"/>
  <c r="I229"/>
  <c r="F229"/>
  <c r="G228"/>
  <c r="H228"/>
  <c r="I228"/>
  <c r="F228"/>
  <c r="E242"/>
  <c r="E241"/>
  <c r="E240"/>
  <c r="E239"/>
  <c r="E238"/>
  <c r="E237"/>
  <c r="E236"/>
  <c r="I235"/>
  <c r="H235"/>
  <c r="G235"/>
  <c r="F235"/>
  <c r="E250"/>
  <c r="E249"/>
  <c r="E248"/>
  <c r="E247"/>
  <c r="E246"/>
  <c r="E245"/>
  <c r="E244"/>
  <c r="I243"/>
  <c r="H243"/>
  <c r="G243"/>
  <c r="F243"/>
  <c r="G138"/>
  <c r="H138"/>
  <c r="I138"/>
  <c r="F138"/>
  <c r="G137"/>
  <c r="H137"/>
  <c r="I137"/>
  <c r="F137"/>
  <c r="E137" s="1"/>
  <c r="G136"/>
  <c r="H136"/>
  <c r="H128" s="1"/>
  <c r="I136"/>
  <c r="I128" s="1"/>
  <c r="F136"/>
  <c r="F128" s="1"/>
  <c r="G135"/>
  <c r="H135"/>
  <c r="I135"/>
  <c r="F135"/>
  <c r="E135" s="1"/>
  <c r="G134"/>
  <c r="H134"/>
  <c r="I134"/>
  <c r="F134"/>
  <c r="H133"/>
  <c r="I133"/>
  <c r="F133"/>
  <c r="H132"/>
  <c r="I132"/>
  <c r="F132"/>
  <c r="F124" s="1"/>
  <c r="E146"/>
  <c r="E145"/>
  <c r="E144"/>
  <c r="E143"/>
  <c r="E142"/>
  <c r="E141"/>
  <c r="E140"/>
  <c r="I139"/>
  <c r="H139"/>
  <c r="G139"/>
  <c r="F139"/>
  <c r="E154"/>
  <c r="E153"/>
  <c r="E152"/>
  <c r="E151"/>
  <c r="E150"/>
  <c r="E149"/>
  <c r="E148"/>
  <c r="E147" s="1"/>
  <c r="I147"/>
  <c r="H147"/>
  <c r="G147"/>
  <c r="F147"/>
  <c r="F59"/>
  <c r="G51"/>
  <c r="H51"/>
  <c r="I51"/>
  <c r="F51"/>
  <c r="G50"/>
  <c r="H50"/>
  <c r="I50"/>
  <c r="F50"/>
  <c r="G49"/>
  <c r="H49"/>
  <c r="I49"/>
  <c r="F49"/>
  <c r="G48"/>
  <c r="G40" s="1"/>
  <c r="I48"/>
  <c r="I40" s="1"/>
  <c r="F48"/>
  <c r="F40" s="1"/>
  <c r="G47"/>
  <c r="H47"/>
  <c r="I47"/>
  <c r="F47"/>
  <c r="G46"/>
  <c r="H46"/>
  <c r="I46"/>
  <c r="F46"/>
  <c r="G45"/>
  <c r="H45"/>
  <c r="I45"/>
  <c r="F45"/>
  <c r="G44"/>
  <c r="H44"/>
  <c r="I44"/>
  <c r="F44"/>
  <c r="E52"/>
  <c r="E53"/>
  <c r="E54"/>
  <c r="E55"/>
  <c r="E56"/>
  <c r="E57"/>
  <c r="E58"/>
  <c r="E66"/>
  <c r="E65"/>
  <c r="E64"/>
  <c r="E63"/>
  <c r="E62"/>
  <c r="E61"/>
  <c r="E60"/>
  <c r="I59"/>
  <c r="H59"/>
  <c r="G59"/>
  <c r="E139" l="1"/>
  <c r="E134"/>
  <c r="E136"/>
  <c r="E138"/>
  <c r="E59"/>
  <c r="F127"/>
  <c r="F129"/>
  <c r="G128"/>
  <c r="E132"/>
  <c r="E133"/>
  <c r="E243"/>
  <c r="E235"/>
  <c r="E50"/>
  <c r="E51"/>
  <c r="E298"/>
  <c r="E297"/>
  <c r="E296"/>
  <c r="E295"/>
  <c r="E294"/>
  <c r="E293"/>
  <c r="E292"/>
  <c r="F291"/>
  <c r="G291"/>
  <c r="H291"/>
  <c r="I291"/>
  <c r="G226"/>
  <c r="H226"/>
  <c r="I226"/>
  <c r="F226"/>
  <c r="G225"/>
  <c r="H225"/>
  <c r="I225"/>
  <c r="F225"/>
  <c r="G224"/>
  <c r="H224"/>
  <c r="I224"/>
  <c r="F224"/>
  <c r="G223"/>
  <c r="H223"/>
  <c r="I223"/>
  <c r="F223"/>
  <c r="G222"/>
  <c r="H222"/>
  <c r="I222"/>
  <c r="F222"/>
  <c r="G221"/>
  <c r="H221"/>
  <c r="I221"/>
  <c r="F221"/>
  <c r="G220"/>
  <c r="H220"/>
  <c r="I220"/>
  <c r="F220"/>
  <c r="E258"/>
  <c r="E257"/>
  <c r="E256"/>
  <c r="E255"/>
  <c r="E254"/>
  <c r="E253"/>
  <c r="E252"/>
  <c r="F251"/>
  <c r="G251"/>
  <c r="H251"/>
  <c r="I251"/>
  <c r="G42"/>
  <c r="H42"/>
  <c r="I42"/>
  <c r="F42"/>
  <c r="G41"/>
  <c r="H41"/>
  <c r="I41"/>
  <c r="F41"/>
  <c r="G39"/>
  <c r="H39"/>
  <c r="I39"/>
  <c r="F39"/>
  <c r="G38"/>
  <c r="H38"/>
  <c r="I38"/>
  <c r="F38"/>
  <c r="G37"/>
  <c r="H37"/>
  <c r="I37"/>
  <c r="F37"/>
  <c r="G36"/>
  <c r="H36"/>
  <c r="I36"/>
  <c r="I35" s="1"/>
  <c r="F36"/>
  <c r="F35" s="1"/>
  <c r="E114"/>
  <c r="E113"/>
  <c r="E112"/>
  <c r="E111"/>
  <c r="E110"/>
  <c r="E109"/>
  <c r="E108"/>
  <c r="E106"/>
  <c r="E105"/>
  <c r="E104"/>
  <c r="E103"/>
  <c r="E102"/>
  <c r="E101"/>
  <c r="E100"/>
  <c r="F107"/>
  <c r="G107"/>
  <c r="H107"/>
  <c r="I107"/>
  <c r="F99"/>
  <c r="G99"/>
  <c r="H99"/>
  <c r="I99"/>
  <c r="E282"/>
  <c r="E281"/>
  <c r="E280"/>
  <c r="E279"/>
  <c r="E278"/>
  <c r="E277"/>
  <c r="E276"/>
  <c r="F275"/>
  <c r="G275"/>
  <c r="H275"/>
  <c r="I275"/>
  <c r="G266"/>
  <c r="H266"/>
  <c r="I266"/>
  <c r="F266"/>
  <c r="G265"/>
  <c r="H265"/>
  <c r="I265"/>
  <c r="F265"/>
  <c r="G264"/>
  <c r="H264"/>
  <c r="I264"/>
  <c r="F264"/>
  <c r="G263"/>
  <c r="H263"/>
  <c r="I263"/>
  <c r="F263"/>
  <c r="G262"/>
  <c r="H262"/>
  <c r="I262"/>
  <c r="F262"/>
  <c r="G261"/>
  <c r="H261"/>
  <c r="I261"/>
  <c r="F261"/>
  <c r="G260"/>
  <c r="H260"/>
  <c r="H259" s="1"/>
  <c r="I260"/>
  <c r="I259" s="1"/>
  <c r="F260"/>
  <c r="E274"/>
  <c r="E273"/>
  <c r="E272"/>
  <c r="E271"/>
  <c r="E270"/>
  <c r="E269"/>
  <c r="E268"/>
  <c r="F267"/>
  <c r="G267"/>
  <c r="H267"/>
  <c r="I267"/>
  <c r="G259"/>
  <c r="E234"/>
  <c r="E233"/>
  <c r="E232"/>
  <c r="E231"/>
  <c r="E230"/>
  <c r="E229"/>
  <c r="E228"/>
  <c r="F227"/>
  <c r="G227"/>
  <c r="H227"/>
  <c r="I227"/>
  <c r="H219"/>
  <c r="G130"/>
  <c r="H130"/>
  <c r="I130"/>
  <c r="F130"/>
  <c r="G129"/>
  <c r="H129"/>
  <c r="I129"/>
  <c r="G127"/>
  <c r="H127"/>
  <c r="I127"/>
  <c r="G126"/>
  <c r="H126"/>
  <c r="I126"/>
  <c r="F126"/>
  <c r="G125"/>
  <c r="H125"/>
  <c r="I125"/>
  <c r="F125"/>
  <c r="G124"/>
  <c r="H124"/>
  <c r="I124"/>
  <c r="E218"/>
  <c r="E217"/>
  <c r="E216"/>
  <c r="E215"/>
  <c r="E214"/>
  <c r="E213"/>
  <c r="E212"/>
  <c r="E211" s="1"/>
  <c r="E210"/>
  <c r="E209"/>
  <c r="E208"/>
  <c r="E207"/>
  <c r="E206"/>
  <c r="E205"/>
  <c r="E204"/>
  <c r="E202"/>
  <c r="E201"/>
  <c r="E200"/>
  <c r="E199"/>
  <c r="E198"/>
  <c r="E197"/>
  <c r="E196"/>
  <c r="E194"/>
  <c r="E193"/>
  <c r="E192"/>
  <c r="E191"/>
  <c r="E190"/>
  <c r="E189"/>
  <c r="E188"/>
  <c r="E186"/>
  <c r="E185"/>
  <c r="E184"/>
  <c r="E183"/>
  <c r="E182"/>
  <c r="E181"/>
  <c r="E180"/>
  <c r="E178"/>
  <c r="E177"/>
  <c r="E176"/>
  <c r="E175"/>
  <c r="E174"/>
  <c r="E173"/>
  <c r="E172"/>
  <c r="E170"/>
  <c r="E169"/>
  <c r="E168"/>
  <c r="E167"/>
  <c r="E166"/>
  <c r="E165"/>
  <c r="E164"/>
  <c r="F211"/>
  <c r="G211"/>
  <c r="H211"/>
  <c r="I211"/>
  <c r="F203"/>
  <c r="G203"/>
  <c r="H203"/>
  <c r="I203"/>
  <c r="F195"/>
  <c r="G195"/>
  <c r="H195"/>
  <c r="I195"/>
  <c r="F187"/>
  <c r="G187"/>
  <c r="H187"/>
  <c r="I187"/>
  <c r="E263" l="1"/>
  <c r="E203"/>
  <c r="E227"/>
  <c r="E262"/>
  <c r="E264"/>
  <c r="G35"/>
  <c r="H35"/>
  <c r="E195"/>
  <c r="E131"/>
  <c r="E163"/>
  <c r="G123"/>
  <c r="F123"/>
  <c r="H123"/>
  <c r="E275"/>
  <c r="E291"/>
  <c r="E265"/>
  <c r="E261"/>
  <c r="E267"/>
  <c r="E260"/>
  <c r="E251"/>
  <c r="I219"/>
  <c r="G219"/>
  <c r="E226"/>
  <c r="E223"/>
  <c r="E222"/>
  <c r="E220"/>
  <c r="E221"/>
  <c r="E224"/>
  <c r="E225"/>
  <c r="E187"/>
  <c r="E107"/>
  <c r="E99"/>
  <c r="F219"/>
  <c r="F259"/>
  <c r="E266"/>
  <c r="E259" l="1"/>
  <c r="E219"/>
  <c r="F179"/>
  <c r="G179"/>
  <c r="H179"/>
  <c r="I179"/>
  <c r="E179"/>
  <c r="F171"/>
  <c r="G171"/>
  <c r="H171"/>
  <c r="I171"/>
  <c r="E171"/>
  <c r="F163"/>
  <c r="G163"/>
  <c r="H163"/>
  <c r="I163"/>
  <c r="E41"/>
  <c r="G26"/>
  <c r="G18" s="1"/>
  <c r="H26"/>
  <c r="H18" s="1"/>
  <c r="I26"/>
  <c r="I18" s="1"/>
  <c r="F26"/>
  <c r="F18" s="1"/>
  <c r="G25"/>
  <c r="G17" s="1"/>
  <c r="H25"/>
  <c r="H17" s="1"/>
  <c r="I25"/>
  <c r="I17" s="1"/>
  <c r="F25"/>
  <c r="F17" s="1"/>
  <c r="G24"/>
  <c r="G16" s="1"/>
  <c r="H24"/>
  <c r="H16" s="1"/>
  <c r="I24"/>
  <c r="I16" s="1"/>
  <c r="F24"/>
  <c r="F16" s="1"/>
  <c r="G23"/>
  <c r="G15" s="1"/>
  <c r="H23"/>
  <c r="H15" s="1"/>
  <c r="I23"/>
  <c r="I15" s="1"/>
  <c r="F23"/>
  <c r="F15" s="1"/>
  <c r="G22"/>
  <c r="G14" s="1"/>
  <c r="H22"/>
  <c r="H14" s="1"/>
  <c r="I22"/>
  <c r="I14" s="1"/>
  <c r="F22"/>
  <c r="F14" s="1"/>
  <c r="G21"/>
  <c r="G13" s="1"/>
  <c r="H21"/>
  <c r="H13" s="1"/>
  <c r="I21"/>
  <c r="I13" s="1"/>
  <c r="F21"/>
  <c r="F13" s="1"/>
  <c r="G20"/>
  <c r="G12" s="1"/>
  <c r="H20"/>
  <c r="H12" s="1"/>
  <c r="I20"/>
  <c r="I12" s="1"/>
  <c r="F20"/>
  <c r="F12" s="1"/>
  <c r="E162"/>
  <c r="E161"/>
  <c r="E160"/>
  <c r="E159"/>
  <c r="E158"/>
  <c r="E157"/>
  <c r="F131"/>
  <c r="G131"/>
  <c r="H131"/>
  <c r="I131"/>
  <c r="E130"/>
  <c r="E129"/>
  <c r="E128"/>
  <c r="E127"/>
  <c r="E126"/>
  <c r="E125"/>
  <c r="E124"/>
  <c r="I123"/>
  <c r="F27"/>
  <c r="G27"/>
  <c r="H27"/>
  <c r="I27"/>
  <c r="F43"/>
  <c r="G43"/>
  <c r="H43"/>
  <c r="I43"/>
  <c r="F67"/>
  <c r="G67"/>
  <c r="H67"/>
  <c r="I67"/>
  <c r="E74"/>
  <c r="E73"/>
  <c r="E72"/>
  <c r="E71"/>
  <c r="E70"/>
  <c r="E69"/>
  <c r="E68"/>
  <c r="E49"/>
  <c r="E48"/>
  <c r="E47"/>
  <c r="E46"/>
  <c r="E45"/>
  <c r="E44"/>
  <c r="E42"/>
  <c r="E40"/>
  <c r="E39"/>
  <c r="E38"/>
  <c r="E37"/>
  <c r="E36"/>
  <c r="E34"/>
  <c r="E33"/>
  <c r="E32"/>
  <c r="E31"/>
  <c r="E30"/>
  <c r="E29"/>
  <c r="E28"/>
  <c r="E82"/>
  <c r="E81"/>
  <c r="E80"/>
  <c r="E79"/>
  <c r="E78"/>
  <c r="E77"/>
  <c r="E76"/>
  <c r="F75"/>
  <c r="G75"/>
  <c r="H75"/>
  <c r="I75"/>
  <c r="E90"/>
  <c r="E89"/>
  <c r="E88"/>
  <c r="E87"/>
  <c r="E86"/>
  <c r="E85"/>
  <c r="E84"/>
  <c r="F83"/>
  <c r="G83"/>
  <c r="H83"/>
  <c r="I83"/>
  <c r="E98"/>
  <c r="E97"/>
  <c r="E96"/>
  <c r="E95"/>
  <c r="E94"/>
  <c r="E93"/>
  <c r="E92"/>
  <c r="F91"/>
  <c r="G91"/>
  <c r="H91"/>
  <c r="I91"/>
  <c r="E14" l="1"/>
  <c r="H11"/>
  <c r="F11"/>
  <c r="E18"/>
  <c r="E35"/>
  <c r="I11"/>
  <c r="G11"/>
  <c r="E155"/>
  <c r="E123"/>
  <c r="E83"/>
  <c r="E13"/>
  <c r="E25"/>
  <c r="E17"/>
  <c r="E16"/>
  <c r="E23"/>
  <c r="E15"/>
  <c r="E21"/>
  <c r="H19"/>
  <c r="I19"/>
  <c r="G19"/>
  <c r="E22"/>
  <c r="E24"/>
  <c r="E26"/>
  <c r="E43"/>
  <c r="E20"/>
  <c r="E27"/>
  <c r="F19"/>
  <c r="E75"/>
  <c r="E67"/>
  <c r="E91"/>
  <c r="E19" l="1"/>
  <c r="E12"/>
  <c r="E11" s="1"/>
</calcChain>
</file>

<file path=xl/sharedStrings.xml><?xml version="1.0" encoding="utf-8"?>
<sst xmlns="http://schemas.openxmlformats.org/spreadsheetml/2006/main" count="249" uniqueCount="98">
  <si>
    <t>Наименование подпрограммы</t>
  </si>
  <si>
    <t>местный бюджет</t>
  </si>
  <si>
    <t>краевой бюджет</t>
  </si>
  <si>
    <t xml:space="preserve">всего </t>
  </si>
  <si>
    <t>федер. бюджет</t>
  </si>
  <si>
    <t>внебюджетные источники</t>
  </si>
  <si>
    <t>Год реали-зации прог-раммы</t>
  </si>
  <si>
    <t>№ п/п</t>
  </si>
  <si>
    <t>1.1</t>
  </si>
  <si>
    <t>2.1</t>
  </si>
  <si>
    <t>2.2</t>
  </si>
  <si>
    <t>2.3</t>
  </si>
  <si>
    <t>2.4</t>
  </si>
  <si>
    <t>2.5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</si>
  <si>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</si>
  <si>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</si>
  <si>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</si>
  <si>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</si>
  <si>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</si>
  <si>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</si>
  <si>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</si>
  <si>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</si>
  <si>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</si>
  <si>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</si>
  <si>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4</t>
  </si>
  <si>
    <t>4.1</t>
  </si>
  <si>
    <t>5</t>
  </si>
  <si>
    <t>5.1</t>
  </si>
  <si>
    <t>6</t>
  </si>
  <si>
    <t>Основное мероприятие №1 «Руководство и управление в сфере культуры и искусства»</t>
  </si>
  <si>
    <t>Мероприятие № 1.1 «Расходы на обеспечение функций органов местного самоуправления в сфере культуры и искусства»</t>
  </si>
  <si>
    <t>Основное мероприятие № 2 «Реализация дополнительных предпрофессиональных общеобразовательных программ в области искусств»</t>
  </si>
  <si>
    <t>Мероприятие № 2.1 «Расходы на обеспечение деятельности (оказание услуг) муниципальных учреждений дополнительного образования сферы культуры»</t>
  </si>
  <si>
    <t xml:space="preserve">Мероприятие № 2.2 «Осуществление отдельных полномочий Краснодарского края на компенсацию расходов на оплату жилых помещений, отопления и освещения  педагогическим 
работникам, муниципальных учреждений, прожива-ющим и работающим в сельской местности»
</t>
  </si>
  <si>
    <t>Мероприятие № 2.3 «Компенсация расходов на оплату жилых помещений, отопления и освещения педагогическим работникам государственных и муниципальных учреждений, проживающим и работающим в сельской местности»</t>
  </si>
  <si>
    <t>Мероприятие № 2.4 «Премия главы муниципального образования Кавказский район для  учащихся муниципальных бюджетных учреждений дополнительного образования за достижение выдающихся результатов в учебе и исполнительском мастерстве»</t>
  </si>
  <si>
    <t xml:space="preserve">Мероприятие № 2.5
Укрепление материально-технической базы, техническое оснащения муниципальных учреждений культуры
</t>
  </si>
  <si>
    <t>Мероприятие № 2.6 Укрепление материально-технической базы, технического оснащения муниципальных учреждений дополнительного образования детей</t>
  </si>
  <si>
    <t>Мероприятие № 2.7 Наказы избирателей</t>
  </si>
  <si>
    <t>2.6</t>
  </si>
  <si>
    <t>2.7</t>
  </si>
  <si>
    <t>Основное мероприятие № 3 «Организация библиотечного обслуживания населения муниципального образования Кавказский район»</t>
  </si>
  <si>
    <t>Мероприятие № 3.1 «Расходы на обеспечение деятельности (оказание услуг) муниципальных учреждений сферы культуры»,</t>
  </si>
  <si>
    <t>Мероприятие № 3.2 «Компенсация расходов на оплату жилых помещений, отопления и освещения работни-кам государственных и муниципальных учреждений, проживающим и работающим в сельской местности»</t>
  </si>
  <si>
    <t>Мероприятие № 3.3 «Комплектование книжных фондов библиотек муниципального образования Кавказский район»</t>
  </si>
  <si>
    <t>Мероприятие № 3.4. «Осуществление полномочий по комплектованию книжных фондов библиотек поселений, переданных из поселений муниципального образования Кавказский район»</t>
  </si>
  <si>
    <t>Мероприятие № 3.5 «Создание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по Краснодарскому краю»</t>
  </si>
  <si>
    <t xml:space="preserve">Мероприятие № 3.6
Поддержка отрасли культуры, в целях софинансирования на комплектование и обеспечение сохранности библиотечных фондов библиотек
</t>
  </si>
  <si>
    <t>Основное мероприятие №4 «Методическое обслуживание учреждений культуры»</t>
  </si>
  <si>
    <t>Мероприятие № 4.1 «Расходы на обеспечение деятельности (оказание услуг) муниципальных учреждений сферы культуры»</t>
  </si>
  <si>
    <t>Мероприятие № 4.2 «Создание условий для организации досуга и обеспечения услугами организаций культуры в части поэтапного повышения уровня средней заработной платы работников муниципальных учреждений отрасли культуры, искусства и кинематографии до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по Краснодарскому краю»</t>
  </si>
  <si>
    <t>4.2</t>
  </si>
  <si>
    <t>Основное мероприятие №5 «Обеспечение организации и осуществления бухгалтерского учета»</t>
  </si>
  <si>
    <t>Мероприятие № 5.1 «Расходы на обеспечение деятельности (оказание услуг) муниципальных учреждений сферы культуры»</t>
  </si>
  <si>
    <t>Основное мероприятие № 6 «Создание условий для организации досуга и культуры»</t>
  </si>
  <si>
    <t>Мероприятие № 6.1 «Расходы на организацию и проведение мероприятий в области культуры, популяризации здорового образа жизни»</t>
  </si>
  <si>
    <t>6.1</t>
  </si>
  <si>
    <t>Объем финансирования,  тыс. рублей</t>
  </si>
  <si>
    <t>Всего</t>
  </si>
  <si>
    <t>в том числе в разрезе источников финансирования</t>
  </si>
  <si>
    <t>2.1.1</t>
  </si>
  <si>
    <t>2.1.2</t>
  </si>
  <si>
    <t>Мероприятие № 2.1.1 "Обеспечение поэтапного повышения уровня средней заработной платы педагогическим работникам муниципальных учреждений дополнительного образования в сфере культуры и искусства"</t>
  </si>
  <si>
    <t xml:space="preserve">Мероприятие № 2.1.2 «Расходы на содержание муниципальных учреждений: МБУ ДО ДШИ ст. Казанской, МБУ ДО ДШИ ст. Кавказской, МБУ ДО ДМШ 1 имени Г.В. Свиридова, МБУ ДО ДХШ, МБУ ДО ДМШ № 2»
</t>
  </si>
  <si>
    <t>3.1.1</t>
  </si>
  <si>
    <t>3.1.2</t>
  </si>
  <si>
    <t>Мероприятие № 3.1.1 «Обеспечение поэтапного повышения уровня средней заработной платы работникам муниципальных учреждений культуры» (в рамках муниципального задания)</t>
  </si>
  <si>
    <t>Мероприятие № 3.1.2 «Расходы на содержание муниципальных учреждений: МКУК «ЦМБ»</t>
  </si>
  <si>
    <t>4.1.1</t>
  </si>
  <si>
    <t>4.1.2</t>
  </si>
  <si>
    <t>Мероприятие № 4.1.1 «Обеспечение поэтапного повышения уровня средней заработной платы работникам муниципальных учреждений культуры» (в рамках муниципального задания)</t>
  </si>
  <si>
    <t>Мероприятие № 4.1.2 «Расходы на содержание муниципальных учреждений: МКУК «ОМЦ»</t>
  </si>
  <si>
    <t>Непосредственный результат реализации мероприятия</t>
  </si>
  <si>
    <t>Муниципальный заказчик,главный распорядитель (распорядитель) бюджетных средств, исполнитель</t>
  </si>
  <si>
    <t>Проведение  социологических опросов об уровне удовлетворенности населения качеством предоставляемых услуг в поселениях Кавказского района</t>
  </si>
  <si>
    <t xml:space="preserve">-не менее 14 % детей в возрасте от 5 до 18 лет будут получать услуги в детских школах искусств;
-повышение качества и введение новых  муниципальных услуг в сфере культуры и искусства Кавказского района
-увеличение средней заработной платы педагогических работников 
</t>
  </si>
  <si>
    <t>учреждения, подведомственные отделу культуры</t>
  </si>
  <si>
    <t xml:space="preserve">капитальный ремонт здания МБУ ДО ДШИ ст. Кавказская, укрепление материально-технической базы МБУ ДО детская художественная школа г.Кропоткин </t>
  </si>
  <si>
    <t>Улучшение материально-технической базы</t>
  </si>
  <si>
    <t xml:space="preserve">- проведение мероприятий по привлечение читателей в библиотеки района;
 - увеличение средней заработной платы работников культуры;
- повышение качества предоставляемых  услуг 
</t>
  </si>
  <si>
    <t xml:space="preserve">-проведение мероприятий по оказанию методической помощи учреждениям культуры;
- повышение качества и муниципальных услуг;
-увеличение средней заработной платы работников культуры.
</t>
  </si>
  <si>
    <t xml:space="preserve">- оказание услуг по бухгалтерскому и налоговому учету муниципальным учреждениям Кавказского района </t>
  </si>
  <si>
    <t xml:space="preserve"> - проведение культурно-массовых мероприятий; 
- обеспечение 
участия учреждений культуры и учащихся школ дополнительного образования  в краевых, всероссийских фестивалях и конкурсах.
</t>
  </si>
  <si>
    <t>Общий объем финансирования  программы «Развитие культуры» всего в том числе:</t>
  </si>
  <si>
    <t>Статус</t>
  </si>
  <si>
    <t>Мероприятие № 2.8 Осуществление капитального ремонта учреждениями дополнительного образования детей</t>
  </si>
  <si>
    <t>2.8</t>
  </si>
  <si>
    <t xml:space="preserve">ОБОСНОВАНИЕ РЕСУРСНОГО ОБЕСПЕЧЕНИЯ МУНИЦИПАЛЬНОЙ ПРОГРАММЫ
«РАЗВИТИЕ КУЛЬТУРЫ» </t>
  </si>
  <si>
    <t>Общий объем финансирования  подпрограммы «Развитие культуры» всего,  в том числе:</t>
  </si>
  <si>
    <t>7</t>
  </si>
  <si>
    <t>Подпрограмма "Укрепление материально-технической базы архива муниципального образования Кавказский район"</t>
  </si>
  <si>
    <t>Заместитель главы муниципального образования Кавказский район</t>
  </si>
  <si>
    <t>С.В. Филатова</t>
  </si>
  <si>
    <t>ПЕРЕЧЕНЬ ОСНОВНЫХ МЕРОПРИЯТИЙ МУНИЦИПАЛЬНОЙ ПРОГРАММЫ "РАЗВИТИЕ КУЛЬТУРЫ"</t>
  </si>
  <si>
    <t>ПРИЛОЖЕНИЕ №  1
к изменениям, утвержденным постановлением администрации муниципального образования
Кавказский район
от 06.08.2019 № 1221</t>
  </si>
  <si>
    <t xml:space="preserve">ПРИЛОЖЕНИЕ № 2
к муниципальной программе муниципального образования Кавказский район "Развитие  культуры" 
постановления администрации муниципального образования Кавказский район 
от 24.10.2014 г. № 1693
(в редакции постановления администрации
муниципального образования
Кавказский район
от 06.08.2019 № 1221 )
</t>
  </si>
  <si>
    <t>ПРИЛОЖЕНИЕ № 2
к изменениям, утвержденным постановлением администрации муниципального образования
Кавказский район
от 06.08.2019 № 1221</t>
  </si>
  <si>
    <t>ПРИЛОЖЕНИЕ № 3
к муниципальной программе муниципального образования Кавказский район "Развитие  культуры" 
постановления администрации муниципального образования Кавказский район 
от 24.10.2014 г. № 1693
(в редакции постановления администрации
муниципального образования
Кавказский район
от  06.08.2019 № 1221)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</si>
</sst>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0">
    <font>
      <sz val="11"/>
      <color theme="1"/>
      <name val="Calibri"/>
      <family val="2"/>
      <charset val="204"/>
      <scheme val="minor"/>
    </font>
    <font>
      <sz val="10"/>
      <color rgb="FF948A5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0" fillId="0" borderId="0" xfId="0" applyNumberFormat="1" applyAlignment="1">
      <alignment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0" xfId="0" applyNumberFormat="1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164" fontId="3" fillId="0" borderId="1" xfId="0" applyNumberFormat="1" applyFont="1" applyFill="1" applyBorder="1"/>
    <xf numFmtId="164" fontId="5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/>
    <xf numFmtId="49" fontId="0" fillId="0" borderId="0" xfId="0" applyNumberFormat="1" applyFill="1" applyAlignment="1">
      <alignment wrapText="1"/>
    </xf>
    <xf numFmtId="0" fontId="0" fillId="0" borderId="0" xfId="0" applyFill="1"/>
    <xf numFmtId="164" fontId="0" fillId="0" borderId="0" xfId="0" applyNumberFormat="1" applyFill="1"/>
    <xf numFmtId="0" fontId="3" fillId="0" borderId="2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165" fontId="2" fillId="0" borderId="0" xfId="0" applyNumberFormat="1" applyFont="1" applyFill="1" applyAlignment="1">
      <alignment horizontal="center" wrapText="1"/>
    </xf>
    <xf numFmtId="49" fontId="4" fillId="0" borderId="0" xfId="0" applyNumberFormat="1" applyFont="1" applyFill="1" applyAlignment="1">
      <alignment horizontal="center" wrapText="1"/>
    </xf>
    <xf numFmtId="0" fontId="3" fillId="0" borderId="2" xfId="0" quotePrefix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>
      <alignment horizontal="left" vertical="top" wrapText="1"/>
    </xf>
    <xf numFmtId="0" fontId="3" fillId="0" borderId="3" xfId="0" quotePrefix="1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wrapText="1"/>
    </xf>
    <xf numFmtId="49" fontId="3" fillId="0" borderId="4" xfId="0" applyNumberFormat="1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49" fontId="8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4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3" xfId="0" applyFill="1" applyBorder="1" applyAlignment="1">
      <alignment wrapText="1"/>
    </xf>
    <xf numFmtId="49" fontId="3" fillId="0" borderId="2" xfId="0" applyNumberFormat="1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3" fillId="0" borderId="4" xfId="0" applyNumberFormat="1" applyFont="1" applyFill="1" applyBorder="1" applyAlignment="1">
      <alignment wrapText="1"/>
    </xf>
    <xf numFmtId="49" fontId="3" fillId="0" borderId="3" xfId="0" applyNumberFormat="1" applyFont="1" applyFill="1" applyBorder="1" applyAlignment="1">
      <alignment wrapText="1"/>
    </xf>
    <xf numFmtId="49" fontId="3" fillId="0" borderId="0" xfId="0" applyNumberFormat="1" applyFont="1" applyAlignment="1">
      <alignment vertical="top" wrapText="1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92"/>
  <sheetViews>
    <sheetView view="pageBreakPreview" zoomScale="90" zoomScaleNormal="65" zoomScaleSheetLayoutView="90" workbookViewId="0">
      <selection activeCell="I2" sqref="I2:K2"/>
    </sheetView>
  </sheetViews>
  <sheetFormatPr defaultRowHeight="15"/>
  <cols>
    <col min="1" max="1" width="6.28515625" customWidth="1"/>
    <col min="2" max="2" width="56.7109375" customWidth="1"/>
    <col min="3" max="3" width="7" customWidth="1"/>
    <col min="4" max="4" width="10.85546875" customWidth="1"/>
    <col min="5" max="5" width="14.28515625" customWidth="1"/>
    <col min="6" max="6" width="13.140625" customWidth="1"/>
    <col min="7" max="9" width="13.7109375" customWidth="1"/>
    <col min="10" max="10" width="29.140625" customWidth="1"/>
    <col min="11" max="11" width="21.140625" customWidth="1"/>
  </cols>
  <sheetData>
    <row r="1" spans="1:14" ht="90.75" customHeight="1">
      <c r="G1" s="15"/>
      <c r="H1" s="15"/>
      <c r="I1" s="56" t="s">
        <v>94</v>
      </c>
      <c r="J1" s="56"/>
      <c r="K1" s="56"/>
    </row>
    <row r="2" spans="1:14" ht="191.25" customHeight="1">
      <c r="G2" s="15"/>
      <c r="H2" s="15"/>
      <c r="I2" s="56" t="s">
        <v>95</v>
      </c>
      <c r="J2" s="56"/>
      <c r="K2" s="56"/>
    </row>
    <row r="5" spans="1:14" ht="33" customHeight="1">
      <c r="A5" s="57" t="s">
        <v>93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12"/>
      <c r="M5" s="12"/>
      <c r="N5" s="13"/>
    </row>
    <row r="6" spans="1:14">
      <c r="B6" s="136"/>
      <c r="C6" s="136"/>
      <c r="D6" s="136"/>
      <c r="E6" s="1"/>
      <c r="F6" s="3"/>
      <c r="G6" s="136"/>
      <c r="H6" s="136"/>
      <c r="I6" s="136"/>
    </row>
    <row r="7" spans="1:14" ht="34.5" customHeight="1">
      <c r="A7" s="102" t="s">
        <v>7</v>
      </c>
      <c r="B7" s="87" t="s">
        <v>0</v>
      </c>
      <c r="C7" s="95" t="s">
        <v>84</v>
      </c>
      <c r="D7" s="84" t="s">
        <v>6</v>
      </c>
      <c r="E7" s="98" t="s">
        <v>57</v>
      </c>
      <c r="F7" s="99"/>
      <c r="G7" s="99"/>
      <c r="H7" s="99"/>
      <c r="I7" s="100"/>
      <c r="J7" s="64" t="s">
        <v>72</v>
      </c>
      <c r="K7" s="64" t="s">
        <v>73</v>
      </c>
    </row>
    <row r="8" spans="1:14" ht="24.75" customHeight="1">
      <c r="A8" s="103"/>
      <c r="B8" s="87"/>
      <c r="C8" s="96"/>
      <c r="D8" s="85"/>
      <c r="E8" s="101" t="s">
        <v>58</v>
      </c>
      <c r="F8" s="78" t="s">
        <v>59</v>
      </c>
      <c r="G8" s="79"/>
      <c r="H8" s="79"/>
      <c r="I8" s="80"/>
      <c r="J8" s="64"/>
      <c r="K8" s="64"/>
    </row>
    <row r="9" spans="1:14" ht="49.5" customHeight="1">
      <c r="A9" s="104"/>
      <c r="B9" s="87"/>
      <c r="C9" s="97"/>
      <c r="D9" s="86"/>
      <c r="E9" s="101"/>
      <c r="F9" s="11" t="s">
        <v>4</v>
      </c>
      <c r="G9" s="11" t="s">
        <v>2</v>
      </c>
      <c r="H9" s="11" t="s">
        <v>1</v>
      </c>
      <c r="I9" s="11" t="s">
        <v>5</v>
      </c>
      <c r="J9" s="64"/>
      <c r="K9" s="64"/>
    </row>
    <row r="10" spans="1:14" ht="15.75">
      <c r="A10" s="8">
        <v>1</v>
      </c>
      <c r="B10" s="2">
        <v>2</v>
      </c>
      <c r="C10" s="32"/>
      <c r="D10" s="2">
        <v>3</v>
      </c>
      <c r="E10" s="2">
        <v>4</v>
      </c>
      <c r="F10" s="2">
        <v>5</v>
      </c>
      <c r="G10" s="2">
        <v>6</v>
      </c>
      <c r="H10" s="2">
        <v>7</v>
      </c>
      <c r="I10" s="2">
        <v>8</v>
      </c>
      <c r="J10" s="14">
        <v>9</v>
      </c>
      <c r="K10" s="14">
        <v>10</v>
      </c>
    </row>
    <row r="11" spans="1:14" ht="15.75">
      <c r="A11" s="105"/>
      <c r="B11" s="81" t="s">
        <v>83</v>
      </c>
      <c r="C11" s="81"/>
      <c r="D11" s="16" t="s">
        <v>3</v>
      </c>
      <c r="E11" s="17">
        <f>E12+E13+E14+E15+E16+E17+E18</f>
        <v>583292.5</v>
      </c>
      <c r="F11" s="17">
        <f t="shared" ref="F11:I11" si="0">F12+F13+F14+F15+F16+F17+F18</f>
        <v>283.40000000000003</v>
      </c>
      <c r="G11" s="17">
        <f t="shared" si="0"/>
        <v>29658.600000000002</v>
      </c>
      <c r="H11" s="17">
        <f t="shared" si="0"/>
        <v>532215.10000000009</v>
      </c>
      <c r="I11" s="17">
        <f t="shared" si="0"/>
        <v>21135.399999999998</v>
      </c>
      <c r="J11" s="61"/>
      <c r="K11" s="61"/>
    </row>
    <row r="12" spans="1:14" ht="15.75">
      <c r="A12" s="106"/>
      <c r="B12" s="82"/>
      <c r="C12" s="45"/>
      <c r="D12" s="16">
        <v>2015</v>
      </c>
      <c r="E12" s="5">
        <f t="shared" ref="E12:E17" si="1">F12+G12+H12+I12</f>
        <v>74429.2</v>
      </c>
      <c r="F12" s="17">
        <f t="shared" ref="F12:F17" si="2">F20+F36+F124+F220+F260+F276</f>
        <v>55</v>
      </c>
      <c r="G12" s="17">
        <f t="shared" ref="G12:I12" si="3">G20+G36+G124+G220+G260+G276</f>
        <v>8624.4</v>
      </c>
      <c r="H12" s="17">
        <f t="shared" si="3"/>
        <v>59036.3</v>
      </c>
      <c r="I12" s="17">
        <f t="shared" si="3"/>
        <v>6713.5</v>
      </c>
      <c r="J12" s="62"/>
      <c r="K12" s="62"/>
    </row>
    <row r="13" spans="1:14" ht="15.75">
      <c r="A13" s="106"/>
      <c r="B13" s="82"/>
      <c r="C13" s="45"/>
      <c r="D13" s="16">
        <v>2016</v>
      </c>
      <c r="E13" s="5">
        <f t="shared" si="1"/>
        <v>71364.600000000006</v>
      </c>
      <c r="F13" s="17">
        <f t="shared" si="2"/>
        <v>56</v>
      </c>
      <c r="G13" s="17">
        <f t="shared" ref="G13:I13" si="4">G21+G37+G125+G221+G261+G277</f>
        <v>8441</v>
      </c>
      <c r="H13" s="17">
        <f t="shared" si="4"/>
        <v>61335.1</v>
      </c>
      <c r="I13" s="17">
        <f t="shared" si="4"/>
        <v>1532.5</v>
      </c>
      <c r="J13" s="62"/>
      <c r="K13" s="62"/>
    </row>
    <row r="14" spans="1:14" ht="15.75">
      <c r="A14" s="106"/>
      <c r="B14" s="82"/>
      <c r="C14" s="45"/>
      <c r="D14" s="16">
        <v>2017</v>
      </c>
      <c r="E14" s="5">
        <f>F14+G14+H14+I14</f>
        <v>83969.3</v>
      </c>
      <c r="F14" s="17">
        <f t="shared" si="2"/>
        <v>60.8</v>
      </c>
      <c r="G14" s="17">
        <f t="shared" ref="G14:I14" si="5">G22+G38+G126+G222+G262+G278</f>
        <v>7350.2999999999993</v>
      </c>
      <c r="H14" s="17">
        <f t="shared" si="5"/>
        <v>73579.399999999994</v>
      </c>
      <c r="I14" s="17">
        <f t="shared" si="5"/>
        <v>2978.8</v>
      </c>
      <c r="J14" s="62"/>
      <c r="K14" s="62"/>
    </row>
    <row r="15" spans="1:14" ht="17.25" customHeight="1">
      <c r="A15" s="106"/>
      <c r="B15" s="82"/>
      <c r="C15" s="45"/>
      <c r="D15" s="18">
        <v>2018</v>
      </c>
      <c r="E15" s="5">
        <f t="shared" si="1"/>
        <v>86916.800000000003</v>
      </c>
      <c r="F15" s="5">
        <f t="shared" si="2"/>
        <v>55.8</v>
      </c>
      <c r="G15" s="5">
        <f t="shared" ref="G15:I15" si="6">G23+G39+G127+G223+G263+G279</f>
        <v>4703.1000000000004</v>
      </c>
      <c r="H15" s="5">
        <f t="shared" si="6"/>
        <v>79377.100000000006</v>
      </c>
      <c r="I15" s="5">
        <f t="shared" si="6"/>
        <v>2780.8</v>
      </c>
      <c r="J15" s="62"/>
      <c r="K15" s="62"/>
    </row>
    <row r="16" spans="1:14" ht="16.5" customHeight="1">
      <c r="A16" s="106"/>
      <c r="B16" s="82"/>
      <c r="C16" s="45"/>
      <c r="D16" s="18">
        <v>2019</v>
      </c>
      <c r="E16" s="5">
        <f t="shared" si="1"/>
        <v>91757.900000000009</v>
      </c>
      <c r="F16" s="5">
        <f t="shared" si="2"/>
        <v>55.8</v>
      </c>
      <c r="G16" s="5">
        <f t="shared" ref="G16:I17" si="7">G24+G40+G128+G224+G264+G280</f>
        <v>182.29999999999998</v>
      </c>
      <c r="H16" s="5">
        <f t="shared" si="7"/>
        <v>89143.2</v>
      </c>
      <c r="I16" s="5">
        <f t="shared" si="7"/>
        <v>2376.6</v>
      </c>
      <c r="J16" s="62"/>
      <c r="K16" s="62"/>
      <c r="L16" s="10"/>
    </row>
    <row r="17" spans="1:11" ht="20.25" customHeight="1">
      <c r="A17" s="106"/>
      <c r="B17" s="82"/>
      <c r="C17" s="45"/>
      <c r="D17" s="18">
        <v>2020</v>
      </c>
      <c r="E17" s="5">
        <f t="shared" si="1"/>
        <v>87422.5</v>
      </c>
      <c r="F17" s="5">
        <f t="shared" si="2"/>
        <v>0</v>
      </c>
      <c r="G17" s="5">
        <f t="shared" si="7"/>
        <v>173.9</v>
      </c>
      <c r="H17" s="5">
        <f t="shared" si="7"/>
        <v>84872</v>
      </c>
      <c r="I17" s="5">
        <f t="shared" si="7"/>
        <v>2376.6</v>
      </c>
      <c r="J17" s="62"/>
      <c r="K17" s="62"/>
    </row>
    <row r="18" spans="1:11" ht="15.75">
      <c r="A18" s="107"/>
      <c r="B18" s="83"/>
      <c r="C18" s="46"/>
      <c r="D18" s="18">
        <v>2021</v>
      </c>
      <c r="E18" s="5">
        <f>F18+G18+H18+I18</f>
        <v>87432.200000000012</v>
      </c>
      <c r="F18" s="5">
        <f t="shared" ref="F18:G18" si="8">F26+F42+F130+F226+F266+F282</f>
        <v>0</v>
      </c>
      <c r="G18" s="5">
        <f t="shared" si="8"/>
        <v>183.6</v>
      </c>
      <c r="H18" s="5">
        <f>H26+H42+H130+H226+H266+H282</f>
        <v>84872</v>
      </c>
      <c r="I18" s="5">
        <f>I26+I42+I130+I226+I266+I282</f>
        <v>2376.6</v>
      </c>
      <c r="J18" s="63"/>
      <c r="K18" s="63"/>
    </row>
    <row r="19" spans="1:11" ht="15.75">
      <c r="A19" s="108">
        <v>1</v>
      </c>
      <c r="B19" s="81" t="s">
        <v>29</v>
      </c>
      <c r="C19" s="81"/>
      <c r="D19" s="16" t="s">
        <v>3</v>
      </c>
      <c r="E19" s="5">
        <f>E20+E21+E22+E23+E24+E25+E26</f>
        <v>18179.099999999999</v>
      </c>
      <c r="F19" s="5">
        <f t="shared" ref="F19:I19" si="9">F20+F21+F22+F23+F24+F25+F26</f>
        <v>0</v>
      </c>
      <c r="G19" s="5">
        <f t="shared" si="9"/>
        <v>0</v>
      </c>
      <c r="H19" s="5">
        <f t="shared" si="9"/>
        <v>18179.099999999999</v>
      </c>
      <c r="I19" s="5">
        <f t="shared" si="9"/>
        <v>0</v>
      </c>
      <c r="J19" s="50" t="s">
        <v>74</v>
      </c>
      <c r="K19" s="61"/>
    </row>
    <row r="20" spans="1:11" ht="15.75">
      <c r="A20" s="76"/>
      <c r="B20" s="82"/>
      <c r="C20" s="45"/>
      <c r="D20" s="16">
        <v>2015</v>
      </c>
      <c r="E20" s="5">
        <f t="shared" ref="E20:E74" si="10">F20+G20+H20+I20</f>
        <v>2630</v>
      </c>
      <c r="F20" s="5">
        <f t="shared" ref="F20:F26" si="11">F28</f>
        <v>0</v>
      </c>
      <c r="G20" s="5">
        <f t="shared" ref="G20:I20" si="12">G28</f>
        <v>0</v>
      </c>
      <c r="H20" s="5">
        <f t="shared" si="12"/>
        <v>2630</v>
      </c>
      <c r="I20" s="5">
        <f t="shared" si="12"/>
        <v>0</v>
      </c>
      <c r="J20" s="51"/>
      <c r="K20" s="62"/>
    </row>
    <row r="21" spans="1:11" ht="15.75">
      <c r="A21" s="76"/>
      <c r="B21" s="82"/>
      <c r="C21" s="45"/>
      <c r="D21" s="16">
        <v>2016</v>
      </c>
      <c r="E21" s="5">
        <f t="shared" si="10"/>
        <v>2454</v>
      </c>
      <c r="F21" s="5">
        <f t="shared" si="11"/>
        <v>0</v>
      </c>
      <c r="G21" s="5">
        <f t="shared" ref="G21:I21" si="13">G29</f>
        <v>0</v>
      </c>
      <c r="H21" s="5">
        <f t="shared" si="13"/>
        <v>2454</v>
      </c>
      <c r="I21" s="5">
        <f t="shared" si="13"/>
        <v>0</v>
      </c>
      <c r="J21" s="51"/>
      <c r="K21" s="62"/>
    </row>
    <row r="22" spans="1:11" ht="15.75">
      <c r="A22" s="76"/>
      <c r="B22" s="82"/>
      <c r="C22" s="45"/>
      <c r="D22" s="16">
        <v>2017</v>
      </c>
      <c r="E22" s="5">
        <f t="shared" si="10"/>
        <v>2436</v>
      </c>
      <c r="F22" s="5">
        <f t="shared" si="11"/>
        <v>0</v>
      </c>
      <c r="G22" s="5">
        <f t="shared" ref="G22:I22" si="14">G30</f>
        <v>0</v>
      </c>
      <c r="H22" s="5">
        <f t="shared" si="14"/>
        <v>2436</v>
      </c>
      <c r="I22" s="5">
        <f t="shared" si="14"/>
        <v>0</v>
      </c>
      <c r="J22" s="51"/>
      <c r="K22" s="62"/>
    </row>
    <row r="23" spans="1:11" ht="15.75">
      <c r="A23" s="76"/>
      <c r="B23" s="82"/>
      <c r="C23" s="45"/>
      <c r="D23" s="18">
        <v>2018</v>
      </c>
      <c r="E23" s="5">
        <f t="shared" si="10"/>
        <v>2631.1</v>
      </c>
      <c r="F23" s="5">
        <f t="shared" si="11"/>
        <v>0</v>
      </c>
      <c r="G23" s="5">
        <f t="shared" ref="G23:I23" si="15">G31</f>
        <v>0</v>
      </c>
      <c r="H23" s="5">
        <f t="shared" si="15"/>
        <v>2631.1</v>
      </c>
      <c r="I23" s="5">
        <f t="shared" si="15"/>
        <v>0</v>
      </c>
      <c r="J23" s="51"/>
      <c r="K23" s="62"/>
    </row>
    <row r="24" spans="1:11" ht="15.75" customHeight="1">
      <c r="A24" s="76"/>
      <c r="B24" s="82"/>
      <c r="C24" s="45"/>
      <c r="D24" s="18">
        <v>2019</v>
      </c>
      <c r="E24" s="5">
        <f t="shared" si="10"/>
        <v>2748</v>
      </c>
      <c r="F24" s="5">
        <f t="shared" si="11"/>
        <v>0</v>
      </c>
      <c r="G24" s="5">
        <f t="shared" ref="G24:I24" si="16">G32</f>
        <v>0</v>
      </c>
      <c r="H24" s="5">
        <f t="shared" si="16"/>
        <v>2748</v>
      </c>
      <c r="I24" s="5">
        <f t="shared" si="16"/>
        <v>0</v>
      </c>
      <c r="J24" s="51"/>
      <c r="K24" s="62"/>
    </row>
    <row r="25" spans="1:11" ht="15.75">
      <c r="A25" s="76"/>
      <c r="B25" s="82"/>
      <c r="C25" s="45"/>
      <c r="D25" s="18">
        <v>2020</v>
      </c>
      <c r="E25" s="5">
        <f t="shared" si="10"/>
        <v>2640</v>
      </c>
      <c r="F25" s="5">
        <f t="shared" si="11"/>
        <v>0</v>
      </c>
      <c r="G25" s="5">
        <f t="shared" ref="G25:I25" si="17">G33</f>
        <v>0</v>
      </c>
      <c r="H25" s="5">
        <f t="shared" si="17"/>
        <v>2640</v>
      </c>
      <c r="I25" s="5">
        <f t="shared" si="17"/>
        <v>0</v>
      </c>
      <c r="J25" s="51"/>
      <c r="K25" s="62"/>
    </row>
    <row r="26" spans="1:11" ht="15.75">
      <c r="A26" s="77"/>
      <c r="B26" s="83"/>
      <c r="C26" s="46"/>
      <c r="D26" s="18">
        <v>2021</v>
      </c>
      <c r="E26" s="5">
        <f t="shared" si="10"/>
        <v>2640</v>
      </c>
      <c r="F26" s="5">
        <f t="shared" si="11"/>
        <v>0</v>
      </c>
      <c r="G26" s="5">
        <f t="shared" ref="G26:I26" si="18">G34</f>
        <v>0</v>
      </c>
      <c r="H26" s="5">
        <f t="shared" si="18"/>
        <v>2640</v>
      </c>
      <c r="I26" s="5">
        <f t="shared" si="18"/>
        <v>0</v>
      </c>
      <c r="J26" s="51"/>
      <c r="K26" s="62"/>
    </row>
    <row r="27" spans="1:11" ht="15.75">
      <c r="A27" s="75" t="s">
        <v>8</v>
      </c>
      <c r="B27" s="90" t="s">
        <v>30</v>
      </c>
      <c r="C27" s="90"/>
      <c r="D27" s="16" t="s">
        <v>3</v>
      </c>
      <c r="E27" s="5">
        <f>E28+E29+E30+E31+E32+E33+E34</f>
        <v>18179.099999999999</v>
      </c>
      <c r="F27" s="5">
        <f t="shared" ref="F27:I27" si="19">F28+F29+F30+F31+F32+F33+F34</f>
        <v>0</v>
      </c>
      <c r="G27" s="5">
        <f t="shared" si="19"/>
        <v>0</v>
      </c>
      <c r="H27" s="5">
        <f t="shared" si="19"/>
        <v>18179.099999999999</v>
      </c>
      <c r="I27" s="5">
        <f t="shared" si="19"/>
        <v>0</v>
      </c>
      <c r="J27" s="51"/>
      <c r="K27" s="62"/>
    </row>
    <row r="28" spans="1:11" ht="15.75">
      <c r="A28" s="76"/>
      <c r="B28" s="88"/>
      <c r="C28" s="45"/>
      <c r="D28" s="14">
        <v>2015</v>
      </c>
      <c r="E28" s="5">
        <f t="shared" si="10"/>
        <v>2630</v>
      </c>
      <c r="F28" s="6">
        <v>0</v>
      </c>
      <c r="G28" s="6">
        <v>0</v>
      </c>
      <c r="H28" s="6">
        <v>2630</v>
      </c>
      <c r="I28" s="6">
        <v>0</v>
      </c>
      <c r="J28" s="51"/>
      <c r="K28" s="62"/>
    </row>
    <row r="29" spans="1:11" ht="15.75">
      <c r="A29" s="76"/>
      <c r="B29" s="88"/>
      <c r="C29" s="45"/>
      <c r="D29" s="14">
        <v>2016</v>
      </c>
      <c r="E29" s="5">
        <f t="shared" si="10"/>
        <v>2454</v>
      </c>
      <c r="F29" s="6">
        <v>0</v>
      </c>
      <c r="G29" s="6">
        <v>0</v>
      </c>
      <c r="H29" s="6">
        <v>2454</v>
      </c>
      <c r="I29" s="6">
        <v>0</v>
      </c>
      <c r="J29" s="51"/>
      <c r="K29" s="62"/>
    </row>
    <row r="30" spans="1:11" ht="15.75">
      <c r="A30" s="76"/>
      <c r="B30" s="88"/>
      <c r="C30" s="45"/>
      <c r="D30" s="14">
        <v>2017</v>
      </c>
      <c r="E30" s="5">
        <f t="shared" si="10"/>
        <v>2436</v>
      </c>
      <c r="F30" s="6">
        <v>0</v>
      </c>
      <c r="G30" s="6">
        <v>0</v>
      </c>
      <c r="H30" s="6">
        <v>2436</v>
      </c>
      <c r="I30" s="6">
        <v>0</v>
      </c>
      <c r="J30" s="51"/>
      <c r="K30" s="62"/>
    </row>
    <row r="31" spans="1:11" ht="15.75">
      <c r="A31" s="76"/>
      <c r="B31" s="88"/>
      <c r="C31" s="45"/>
      <c r="D31" s="4">
        <v>2018</v>
      </c>
      <c r="E31" s="5">
        <f t="shared" si="10"/>
        <v>2631.1</v>
      </c>
      <c r="F31" s="6">
        <v>0</v>
      </c>
      <c r="G31" s="6">
        <v>0</v>
      </c>
      <c r="H31" s="6">
        <v>2631.1</v>
      </c>
      <c r="I31" s="6">
        <v>0</v>
      </c>
      <c r="J31" s="51"/>
      <c r="K31" s="62"/>
    </row>
    <row r="32" spans="1:11" ht="15.75" customHeight="1">
      <c r="A32" s="76"/>
      <c r="B32" s="88"/>
      <c r="C32" s="45"/>
      <c r="D32" s="4">
        <v>2019</v>
      </c>
      <c r="E32" s="5">
        <f t="shared" si="10"/>
        <v>2748</v>
      </c>
      <c r="F32" s="5">
        <v>0</v>
      </c>
      <c r="G32" s="5">
        <v>0</v>
      </c>
      <c r="H32" s="5">
        <f>2730+18</f>
        <v>2748</v>
      </c>
      <c r="I32" s="5">
        <v>0</v>
      </c>
      <c r="J32" s="51"/>
      <c r="K32" s="62"/>
    </row>
    <row r="33" spans="1:11" ht="15.75">
      <c r="A33" s="76"/>
      <c r="B33" s="88"/>
      <c r="C33" s="45"/>
      <c r="D33" s="4">
        <v>2020</v>
      </c>
      <c r="E33" s="5">
        <f t="shared" si="10"/>
        <v>2640</v>
      </c>
      <c r="F33" s="7">
        <v>0</v>
      </c>
      <c r="G33" s="7">
        <v>0</v>
      </c>
      <c r="H33" s="6">
        <v>2640</v>
      </c>
      <c r="I33" s="6">
        <v>0</v>
      </c>
      <c r="J33" s="51"/>
      <c r="K33" s="62"/>
    </row>
    <row r="34" spans="1:11" ht="15.75">
      <c r="A34" s="77"/>
      <c r="B34" s="89"/>
      <c r="C34" s="46"/>
      <c r="D34" s="4">
        <v>2021</v>
      </c>
      <c r="E34" s="5">
        <f t="shared" si="10"/>
        <v>2640</v>
      </c>
      <c r="F34" s="6">
        <v>0</v>
      </c>
      <c r="G34" s="6">
        <v>0</v>
      </c>
      <c r="H34" s="6">
        <v>2640</v>
      </c>
      <c r="I34" s="6">
        <v>0</v>
      </c>
      <c r="J34" s="52"/>
      <c r="K34" s="63"/>
    </row>
    <row r="35" spans="1:11" ht="15.75">
      <c r="A35" s="109">
        <v>2</v>
      </c>
      <c r="B35" s="44" t="s">
        <v>31</v>
      </c>
      <c r="C35" s="44"/>
      <c r="D35" s="16" t="s">
        <v>3</v>
      </c>
      <c r="E35" s="5">
        <f>E36+E37+E38+E39+E40+E41+E42</f>
        <v>430129.5</v>
      </c>
      <c r="F35" s="5">
        <f t="shared" ref="F35:I35" si="20">F36+F37+F38+F39+F40+F41+F42</f>
        <v>0</v>
      </c>
      <c r="G35" s="5">
        <f t="shared" si="20"/>
        <v>21240</v>
      </c>
      <c r="H35" s="5">
        <f t="shared" si="20"/>
        <v>388525.5</v>
      </c>
      <c r="I35" s="5">
        <f t="shared" si="20"/>
        <v>20364</v>
      </c>
      <c r="J35" s="58" t="s">
        <v>75</v>
      </c>
      <c r="K35" s="50" t="s">
        <v>76</v>
      </c>
    </row>
    <row r="36" spans="1:11" ht="15.75">
      <c r="A36" s="110"/>
      <c r="B36" s="82"/>
      <c r="C36" s="45"/>
      <c r="D36" s="16">
        <v>2015</v>
      </c>
      <c r="E36" s="5">
        <f t="shared" si="10"/>
        <v>54595.8</v>
      </c>
      <c r="F36" s="5">
        <f>F44+F68+F76+F84+F92+F100+F108</f>
        <v>0</v>
      </c>
      <c r="G36" s="5">
        <f t="shared" ref="G36:I36" si="21">G44+G68+G76+G84+G92+G100+G108</f>
        <v>7185.1</v>
      </c>
      <c r="H36" s="5">
        <f t="shared" si="21"/>
        <v>41087.9</v>
      </c>
      <c r="I36" s="5">
        <f t="shared" si="21"/>
        <v>6322.8</v>
      </c>
      <c r="J36" s="59"/>
      <c r="K36" s="51"/>
    </row>
    <row r="37" spans="1:11" ht="15.75">
      <c r="A37" s="110"/>
      <c r="B37" s="82"/>
      <c r="C37" s="45"/>
      <c r="D37" s="16">
        <v>2016</v>
      </c>
      <c r="E37" s="5">
        <f t="shared" si="10"/>
        <v>52064.800000000003</v>
      </c>
      <c r="F37" s="5">
        <f>F45+F69+F77+F85+F93+F101+F109</f>
        <v>0</v>
      </c>
      <c r="G37" s="5">
        <f t="shared" ref="G37:I37" si="22">G45+G69+G77+G85+G93+G101+G109</f>
        <v>7327.5</v>
      </c>
      <c r="H37" s="5">
        <f t="shared" si="22"/>
        <v>43585.5</v>
      </c>
      <c r="I37" s="5">
        <f t="shared" si="22"/>
        <v>1151.8</v>
      </c>
      <c r="J37" s="59"/>
      <c r="K37" s="51"/>
    </row>
    <row r="38" spans="1:11" ht="15.75">
      <c r="A38" s="110"/>
      <c r="B38" s="82"/>
      <c r="C38" s="45"/>
      <c r="D38" s="16">
        <v>2017</v>
      </c>
      <c r="E38" s="5">
        <f t="shared" si="10"/>
        <v>62972.100000000006</v>
      </c>
      <c r="F38" s="5">
        <f>F46+F70+F78+F86+F94+F102+F110</f>
        <v>0</v>
      </c>
      <c r="G38" s="5">
        <f t="shared" ref="G38:I38" si="23">G46+G70+G78+G86+G94+G102+G110</f>
        <v>5150</v>
      </c>
      <c r="H38" s="5">
        <f t="shared" si="23"/>
        <v>54843.3</v>
      </c>
      <c r="I38" s="5">
        <f t="shared" si="23"/>
        <v>2978.8</v>
      </c>
      <c r="J38" s="59"/>
      <c r="K38" s="51"/>
    </row>
    <row r="39" spans="1:11" ht="15.75">
      <c r="A39" s="110"/>
      <c r="B39" s="82"/>
      <c r="C39" s="45"/>
      <c r="D39" s="18">
        <v>2018</v>
      </c>
      <c r="E39" s="5">
        <f t="shared" si="10"/>
        <v>63681.9</v>
      </c>
      <c r="F39" s="5">
        <f>F47+F71+F79+F87+F95+F103+F111</f>
        <v>0</v>
      </c>
      <c r="G39" s="5">
        <f t="shared" ref="G39:I39" si="24">G47+G71+G79+G87+G95+G103+G111</f>
        <v>1055.2</v>
      </c>
      <c r="H39" s="5">
        <f t="shared" si="24"/>
        <v>59845.9</v>
      </c>
      <c r="I39" s="5">
        <f t="shared" si="24"/>
        <v>2780.8</v>
      </c>
      <c r="J39" s="59"/>
      <c r="K39" s="51"/>
    </row>
    <row r="40" spans="1:11" ht="15.75" customHeight="1">
      <c r="A40" s="110"/>
      <c r="B40" s="82"/>
      <c r="C40" s="45"/>
      <c r="D40" s="18">
        <v>2019</v>
      </c>
      <c r="E40" s="5">
        <f t="shared" si="10"/>
        <v>67074.2</v>
      </c>
      <c r="F40" s="5">
        <f>F48+F72+F80+F88+F96+F104+F112+F120</f>
        <v>0</v>
      </c>
      <c r="G40" s="5">
        <f t="shared" ref="G40:I40" si="25">G48+G72+G80+G88+G96+G104+G112+G120</f>
        <v>164.7</v>
      </c>
      <c r="H40" s="5">
        <f t="shared" si="25"/>
        <v>64532.9</v>
      </c>
      <c r="I40" s="5">
        <f t="shared" si="25"/>
        <v>2376.6</v>
      </c>
      <c r="J40" s="59"/>
      <c r="K40" s="51"/>
    </row>
    <row r="41" spans="1:11" ht="15.75">
      <c r="A41" s="110"/>
      <c r="B41" s="82"/>
      <c r="C41" s="45"/>
      <c r="D41" s="18">
        <v>2020</v>
      </c>
      <c r="E41" s="5">
        <f t="shared" si="10"/>
        <v>64865.5</v>
      </c>
      <c r="F41" s="5">
        <f>F49+F73+F81+F89+F97+F105</f>
        <v>0</v>
      </c>
      <c r="G41" s="5">
        <f t="shared" ref="G41:I41" si="26">G49+G73+G81+G89+G97+G105</f>
        <v>173.9</v>
      </c>
      <c r="H41" s="5">
        <f t="shared" si="26"/>
        <v>62315</v>
      </c>
      <c r="I41" s="5">
        <f t="shared" si="26"/>
        <v>2376.6</v>
      </c>
      <c r="J41" s="59"/>
      <c r="K41" s="51"/>
    </row>
    <row r="42" spans="1:11" ht="15.75">
      <c r="A42" s="111"/>
      <c r="B42" s="83"/>
      <c r="C42" s="46"/>
      <c r="D42" s="18">
        <v>2021</v>
      </c>
      <c r="E42" s="5">
        <f t="shared" si="10"/>
        <v>64875.199999999997</v>
      </c>
      <c r="F42" s="5">
        <f>F50+F74+F82+F90+F98+F106+F114</f>
        <v>0</v>
      </c>
      <c r="G42" s="5">
        <f t="shared" ref="G42:I42" si="27">G50+G74+G82+G90+G98+G106+G114</f>
        <v>183.6</v>
      </c>
      <c r="H42" s="5">
        <f t="shared" si="27"/>
        <v>62315</v>
      </c>
      <c r="I42" s="5">
        <f t="shared" si="27"/>
        <v>2376.6</v>
      </c>
      <c r="J42" s="59"/>
      <c r="K42" s="51"/>
    </row>
    <row r="43" spans="1:11" ht="15.75">
      <c r="A43" s="72" t="s">
        <v>9</v>
      </c>
      <c r="B43" s="47" t="s">
        <v>32</v>
      </c>
      <c r="C43" s="47"/>
      <c r="D43" s="16" t="s">
        <v>3</v>
      </c>
      <c r="E43" s="5">
        <f>E44+E45+E46+E47+E48+E49+E50</f>
        <v>421471.39999999997</v>
      </c>
      <c r="F43" s="5">
        <f t="shared" ref="F43:I43" si="28">F44+F45+F46+F47+F48+F49+F50</f>
        <v>0</v>
      </c>
      <c r="G43" s="5">
        <f t="shared" si="28"/>
        <v>14223.2</v>
      </c>
      <c r="H43" s="5">
        <f t="shared" si="28"/>
        <v>386884.2</v>
      </c>
      <c r="I43" s="5">
        <f t="shared" si="28"/>
        <v>20364</v>
      </c>
      <c r="J43" s="59"/>
      <c r="K43" s="51"/>
    </row>
    <row r="44" spans="1:11" ht="15.75">
      <c r="A44" s="93"/>
      <c r="B44" s="88"/>
      <c r="C44" s="45"/>
      <c r="D44" s="14">
        <v>2015</v>
      </c>
      <c r="E44" s="5">
        <f t="shared" si="10"/>
        <v>54512.3</v>
      </c>
      <c r="F44" s="6">
        <f t="shared" ref="F44:F50" si="29">F52+F60</f>
        <v>0</v>
      </c>
      <c r="G44" s="6">
        <f t="shared" ref="G44:I44" si="30">G52+G60</f>
        <v>7111.6</v>
      </c>
      <c r="H44" s="6">
        <f t="shared" si="30"/>
        <v>41077.9</v>
      </c>
      <c r="I44" s="6">
        <f t="shared" si="30"/>
        <v>6322.8</v>
      </c>
      <c r="J44" s="59"/>
      <c r="K44" s="51"/>
    </row>
    <row r="45" spans="1:11" ht="15.75">
      <c r="A45" s="93"/>
      <c r="B45" s="88"/>
      <c r="C45" s="45"/>
      <c r="D45" s="14">
        <v>2016</v>
      </c>
      <c r="E45" s="5">
        <f t="shared" si="10"/>
        <v>51835.9</v>
      </c>
      <c r="F45" s="6">
        <f t="shared" si="29"/>
        <v>0</v>
      </c>
      <c r="G45" s="6">
        <f t="shared" ref="G45:I45" si="31">G53+G61</f>
        <v>7111.6</v>
      </c>
      <c r="H45" s="6">
        <f t="shared" si="31"/>
        <v>43572.5</v>
      </c>
      <c r="I45" s="6">
        <f t="shared" si="31"/>
        <v>1151.8</v>
      </c>
      <c r="J45" s="59"/>
      <c r="K45" s="51"/>
    </row>
    <row r="46" spans="1:11" ht="15.75">
      <c r="A46" s="93"/>
      <c r="B46" s="88"/>
      <c r="C46" s="45"/>
      <c r="D46" s="14">
        <v>2017</v>
      </c>
      <c r="E46" s="5">
        <f t="shared" si="10"/>
        <v>56763.8</v>
      </c>
      <c r="F46" s="6">
        <f t="shared" si="29"/>
        <v>0</v>
      </c>
      <c r="G46" s="6">
        <f t="shared" ref="G46:I46" si="32">G54+G62</f>
        <v>0</v>
      </c>
      <c r="H46" s="6">
        <f t="shared" si="32"/>
        <v>53785</v>
      </c>
      <c r="I46" s="6">
        <f t="shared" si="32"/>
        <v>2978.8</v>
      </c>
      <c r="J46" s="59"/>
      <c r="K46" s="51"/>
    </row>
    <row r="47" spans="1:11" ht="15.75">
      <c r="A47" s="93"/>
      <c r="B47" s="88"/>
      <c r="C47" s="45"/>
      <c r="D47" s="4">
        <v>2018</v>
      </c>
      <c r="E47" s="5">
        <f t="shared" si="10"/>
        <v>62211.700000000004</v>
      </c>
      <c r="F47" s="6">
        <f t="shared" si="29"/>
        <v>0</v>
      </c>
      <c r="G47" s="6">
        <f t="shared" ref="G47:I47" si="33">G55+G63</f>
        <v>0</v>
      </c>
      <c r="H47" s="6">
        <f t="shared" si="33"/>
        <v>59430.9</v>
      </c>
      <c r="I47" s="6">
        <f t="shared" si="33"/>
        <v>2780.8</v>
      </c>
      <c r="J47" s="59"/>
      <c r="K47" s="51"/>
    </row>
    <row r="48" spans="1:11" ht="15.75" customHeight="1">
      <c r="A48" s="93"/>
      <c r="B48" s="88"/>
      <c r="C48" s="45"/>
      <c r="D48" s="4">
        <v>2019</v>
      </c>
      <c r="E48" s="5">
        <f t="shared" si="10"/>
        <v>66794.5</v>
      </c>
      <c r="F48" s="5">
        <f t="shared" si="29"/>
        <v>0</v>
      </c>
      <c r="G48" s="5">
        <f t="shared" ref="G48:I48" si="34">G56+G64</f>
        <v>0</v>
      </c>
      <c r="H48" s="5">
        <f>H56+H64</f>
        <v>64417.9</v>
      </c>
      <c r="I48" s="5">
        <f t="shared" si="34"/>
        <v>2376.6</v>
      </c>
      <c r="J48" s="59"/>
      <c r="K48" s="51"/>
    </row>
    <row r="49" spans="1:11" ht="15.75">
      <c r="A49" s="93"/>
      <c r="B49" s="88"/>
      <c r="C49" s="45"/>
      <c r="D49" s="4">
        <v>2020</v>
      </c>
      <c r="E49" s="5">
        <f t="shared" si="10"/>
        <v>64676.6</v>
      </c>
      <c r="F49" s="7">
        <f t="shared" si="29"/>
        <v>0</v>
      </c>
      <c r="G49" s="7">
        <f t="shared" ref="G49:I49" si="35">G57+G65</f>
        <v>0</v>
      </c>
      <c r="H49" s="7">
        <f t="shared" si="35"/>
        <v>62300</v>
      </c>
      <c r="I49" s="7">
        <f t="shared" si="35"/>
        <v>2376.6</v>
      </c>
      <c r="J49" s="59"/>
      <c r="K49" s="51"/>
    </row>
    <row r="50" spans="1:11" ht="15.75">
      <c r="A50" s="94"/>
      <c r="B50" s="89"/>
      <c r="C50" s="46"/>
      <c r="D50" s="4">
        <v>2021</v>
      </c>
      <c r="E50" s="5">
        <f>F50+G50+H50+I50</f>
        <v>64676.6</v>
      </c>
      <c r="F50" s="6">
        <f t="shared" si="29"/>
        <v>0</v>
      </c>
      <c r="G50" s="6">
        <f t="shared" ref="G50:I50" si="36">G58+G66</f>
        <v>0</v>
      </c>
      <c r="H50" s="6">
        <f t="shared" si="36"/>
        <v>62300</v>
      </c>
      <c r="I50" s="6">
        <f t="shared" si="36"/>
        <v>2376.6</v>
      </c>
      <c r="J50" s="59"/>
      <c r="K50" s="51"/>
    </row>
    <row r="51" spans="1:11" ht="15.75">
      <c r="A51" s="72" t="s">
        <v>60</v>
      </c>
      <c r="B51" s="47" t="s">
        <v>62</v>
      </c>
      <c r="C51" s="47"/>
      <c r="D51" s="16" t="s">
        <v>3</v>
      </c>
      <c r="E51" s="5">
        <f t="shared" ref="E51:E58" si="37">F51+G51+H51+I51</f>
        <v>18907.300000000003</v>
      </c>
      <c r="F51" s="5">
        <f>SUM(F52:F58)</f>
        <v>0</v>
      </c>
      <c r="G51" s="5">
        <f t="shared" ref="G51:I51" si="38">SUM(G52:G58)</f>
        <v>14223.2</v>
      </c>
      <c r="H51" s="5">
        <f t="shared" si="38"/>
        <v>4684.1000000000004</v>
      </c>
      <c r="I51" s="5">
        <f t="shared" si="38"/>
        <v>0</v>
      </c>
      <c r="J51" s="59"/>
      <c r="K51" s="51"/>
    </row>
    <row r="52" spans="1:11" ht="15.75">
      <c r="A52" s="73"/>
      <c r="B52" s="70"/>
      <c r="C52" s="45"/>
      <c r="D52" s="14">
        <v>2015</v>
      </c>
      <c r="E52" s="5">
        <f t="shared" si="37"/>
        <v>7485.9000000000005</v>
      </c>
      <c r="F52" s="6">
        <v>0</v>
      </c>
      <c r="G52" s="6">
        <v>7111.6</v>
      </c>
      <c r="H52" s="6">
        <v>374.3</v>
      </c>
      <c r="I52" s="6">
        <v>0</v>
      </c>
      <c r="J52" s="59"/>
      <c r="K52" s="51"/>
    </row>
    <row r="53" spans="1:11" ht="15.75">
      <c r="A53" s="73"/>
      <c r="B53" s="70"/>
      <c r="C53" s="45"/>
      <c r="D53" s="14">
        <v>2016</v>
      </c>
      <c r="E53" s="5">
        <f t="shared" si="37"/>
        <v>11421.400000000001</v>
      </c>
      <c r="F53" s="6">
        <v>0</v>
      </c>
      <c r="G53" s="6">
        <v>7111.6</v>
      </c>
      <c r="H53" s="6">
        <v>4309.8</v>
      </c>
      <c r="I53" s="6">
        <v>0</v>
      </c>
      <c r="J53" s="59"/>
      <c r="K53" s="51"/>
    </row>
    <row r="54" spans="1:11" ht="15.75">
      <c r="A54" s="73"/>
      <c r="B54" s="70"/>
      <c r="C54" s="45"/>
      <c r="D54" s="14">
        <v>2017</v>
      </c>
      <c r="E54" s="5">
        <f t="shared" si="37"/>
        <v>0</v>
      </c>
      <c r="F54" s="6">
        <v>0</v>
      </c>
      <c r="G54" s="6">
        <v>0</v>
      </c>
      <c r="H54" s="6">
        <v>0</v>
      </c>
      <c r="I54" s="6">
        <v>0</v>
      </c>
      <c r="J54" s="59"/>
      <c r="K54" s="51"/>
    </row>
    <row r="55" spans="1:11" ht="15.75">
      <c r="A55" s="73"/>
      <c r="B55" s="70"/>
      <c r="C55" s="45"/>
      <c r="D55" s="4">
        <v>2018</v>
      </c>
      <c r="E55" s="5">
        <f t="shared" si="37"/>
        <v>0</v>
      </c>
      <c r="F55" s="6">
        <v>0</v>
      </c>
      <c r="G55" s="6">
        <v>0</v>
      </c>
      <c r="H55" s="6">
        <v>0</v>
      </c>
      <c r="I55" s="6">
        <v>0</v>
      </c>
      <c r="J55" s="59"/>
      <c r="K55" s="51"/>
    </row>
    <row r="56" spans="1:11" ht="15.75">
      <c r="A56" s="73"/>
      <c r="B56" s="70"/>
      <c r="C56" s="45"/>
      <c r="D56" s="4">
        <v>2019</v>
      </c>
      <c r="E56" s="5">
        <f t="shared" si="37"/>
        <v>0</v>
      </c>
      <c r="F56" s="6">
        <v>0</v>
      </c>
      <c r="G56" s="6">
        <v>0</v>
      </c>
      <c r="H56" s="6">
        <v>0</v>
      </c>
      <c r="I56" s="6">
        <v>0</v>
      </c>
      <c r="J56" s="59"/>
      <c r="K56" s="51"/>
    </row>
    <row r="57" spans="1:11" ht="15.75">
      <c r="A57" s="73"/>
      <c r="B57" s="70"/>
      <c r="C57" s="45"/>
      <c r="D57" s="4">
        <v>2020</v>
      </c>
      <c r="E57" s="5">
        <f t="shared" si="37"/>
        <v>0</v>
      </c>
      <c r="F57" s="6">
        <v>0</v>
      </c>
      <c r="G57" s="6">
        <v>0</v>
      </c>
      <c r="H57" s="6">
        <v>0</v>
      </c>
      <c r="I57" s="6">
        <v>0</v>
      </c>
      <c r="J57" s="59"/>
      <c r="K57" s="51"/>
    </row>
    <row r="58" spans="1:11" ht="15.75">
      <c r="A58" s="74"/>
      <c r="B58" s="71"/>
      <c r="C58" s="46"/>
      <c r="D58" s="4">
        <v>2021</v>
      </c>
      <c r="E58" s="5">
        <f t="shared" si="37"/>
        <v>0</v>
      </c>
      <c r="F58" s="6">
        <v>0</v>
      </c>
      <c r="G58" s="6">
        <v>0</v>
      </c>
      <c r="H58" s="6">
        <v>0</v>
      </c>
      <c r="I58" s="6">
        <v>0</v>
      </c>
      <c r="J58" s="59"/>
      <c r="K58" s="51"/>
    </row>
    <row r="59" spans="1:11" ht="15.75">
      <c r="A59" s="72" t="s">
        <v>61</v>
      </c>
      <c r="B59" s="47" t="s">
        <v>63</v>
      </c>
      <c r="C59" s="47"/>
      <c r="D59" s="16" t="s">
        <v>3</v>
      </c>
      <c r="E59" s="5">
        <f>E60+E61+E62+E63+E64+E65+E66</f>
        <v>402564.1</v>
      </c>
      <c r="F59" s="5">
        <f>F60+F61+F62+F63+F64+F65+F66</f>
        <v>0</v>
      </c>
      <c r="G59" s="5">
        <f t="shared" ref="G59:I59" si="39">G60+G61+G62+G63+G64+G65+G66</f>
        <v>0</v>
      </c>
      <c r="H59" s="5">
        <f t="shared" si="39"/>
        <v>382200.1</v>
      </c>
      <c r="I59" s="5">
        <f t="shared" si="39"/>
        <v>20364</v>
      </c>
      <c r="J59" s="59"/>
      <c r="K59" s="51"/>
    </row>
    <row r="60" spans="1:11" ht="15.75">
      <c r="A60" s="93"/>
      <c r="B60" s="88"/>
      <c r="C60" s="88"/>
      <c r="D60" s="14">
        <v>2015</v>
      </c>
      <c r="E60" s="5">
        <f t="shared" ref="E60:E66" si="40">F60+G60+H60+I60</f>
        <v>47026.400000000001</v>
      </c>
      <c r="F60" s="6">
        <v>0</v>
      </c>
      <c r="G60" s="6">
        <v>0</v>
      </c>
      <c r="H60" s="6">
        <v>40703.599999999999</v>
      </c>
      <c r="I60" s="6">
        <v>6322.8</v>
      </c>
      <c r="J60" s="59"/>
      <c r="K60" s="51"/>
    </row>
    <row r="61" spans="1:11" ht="15.75">
      <c r="A61" s="93"/>
      <c r="B61" s="88"/>
      <c r="C61" s="88"/>
      <c r="D61" s="14">
        <v>2016</v>
      </c>
      <c r="E61" s="5">
        <f t="shared" si="40"/>
        <v>40414.5</v>
      </c>
      <c r="F61" s="6">
        <v>0</v>
      </c>
      <c r="G61" s="6">
        <v>0</v>
      </c>
      <c r="H61" s="6">
        <v>39262.699999999997</v>
      </c>
      <c r="I61" s="6">
        <v>1151.8</v>
      </c>
      <c r="J61" s="59"/>
      <c r="K61" s="51"/>
    </row>
    <row r="62" spans="1:11" ht="15.75">
      <c r="A62" s="93"/>
      <c r="B62" s="88"/>
      <c r="C62" s="88"/>
      <c r="D62" s="14">
        <v>2017</v>
      </c>
      <c r="E62" s="5">
        <f t="shared" si="40"/>
        <v>56763.8</v>
      </c>
      <c r="F62" s="6">
        <v>0</v>
      </c>
      <c r="G62" s="6">
        <v>0</v>
      </c>
      <c r="H62" s="6">
        <v>53785</v>
      </c>
      <c r="I62" s="6">
        <v>2978.8</v>
      </c>
      <c r="J62" s="59"/>
      <c r="K62" s="51"/>
    </row>
    <row r="63" spans="1:11" ht="15.75">
      <c r="A63" s="93"/>
      <c r="B63" s="88"/>
      <c r="C63" s="88"/>
      <c r="D63" s="42">
        <v>2018</v>
      </c>
      <c r="E63" s="5">
        <f t="shared" si="40"/>
        <v>62211.700000000004</v>
      </c>
      <c r="F63" s="6">
        <v>0</v>
      </c>
      <c r="G63" s="6">
        <v>0</v>
      </c>
      <c r="H63" s="6">
        <v>59430.9</v>
      </c>
      <c r="I63" s="6">
        <v>2780.8</v>
      </c>
      <c r="J63" s="59"/>
      <c r="K63" s="51"/>
    </row>
    <row r="64" spans="1:11" ht="15.75" customHeight="1">
      <c r="A64" s="93"/>
      <c r="B64" s="88"/>
      <c r="C64" s="88"/>
      <c r="D64" s="42">
        <v>2019</v>
      </c>
      <c r="E64" s="5">
        <f t="shared" si="40"/>
        <v>66794.5</v>
      </c>
      <c r="F64" s="5">
        <v>0</v>
      </c>
      <c r="G64" s="5">
        <v>0</v>
      </c>
      <c r="H64" s="5">
        <f>63717.9+500+200</f>
        <v>64417.9</v>
      </c>
      <c r="I64" s="5">
        <v>2376.6</v>
      </c>
      <c r="J64" s="59"/>
      <c r="K64" s="51"/>
    </row>
    <row r="65" spans="1:11" ht="15.75">
      <c r="A65" s="93"/>
      <c r="B65" s="88"/>
      <c r="C65" s="88"/>
      <c r="D65" s="42">
        <v>2020</v>
      </c>
      <c r="E65" s="5">
        <f t="shared" si="40"/>
        <v>64676.6</v>
      </c>
      <c r="F65" s="7">
        <v>0</v>
      </c>
      <c r="G65" s="7">
        <v>0</v>
      </c>
      <c r="H65" s="6">
        <v>62300</v>
      </c>
      <c r="I65" s="6">
        <v>2376.6</v>
      </c>
      <c r="J65" s="59"/>
      <c r="K65" s="51"/>
    </row>
    <row r="66" spans="1:11" ht="15.75">
      <c r="A66" s="94"/>
      <c r="B66" s="89"/>
      <c r="C66" s="89"/>
      <c r="D66" s="42">
        <v>2021</v>
      </c>
      <c r="E66" s="5">
        <f t="shared" si="40"/>
        <v>64676.6</v>
      </c>
      <c r="F66" s="6">
        <v>0</v>
      </c>
      <c r="G66" s="6">
        <v>0</v>
      </c>
      <c r="H66" s="6">
        <v>62300</v>
      </c>
      <c r="I66" s="6">
        <v>2376.6</v>
      </c>
      <c r="J66" s="59"/>
      <c r="K66" s="51"/>
    </row>
    <row r="67" spans="1:11" ht="15.75">
      <c r="A67" s="72" t="s">
        <v>10</v>
      </c>
      <c r="B67" s="47" t="s">
        <v>33</v>
      </c>
      <c r="C67" s="47"/>
      <c r="D67" s="16" t="s">
        <v>3</v>
      </c>
      <c r="E67" s="5">
        <f>E68+E69+E70+E71+E72+E73+E74</f>
        <v>1117.5999999999999</v>
      </c>
      <c r="F67" s="5">
        <f t="shared" ref="F67:I67" si="41">F68+F69+F70+F71+F72+F73+F74</f>
        <v>0</v>
      </c>
      <c r="G67" s="5">
        <f t="shared" si="41"/>
        <v>1117.5999999999999</v>
      </c>
      <c r="H67" s="5">
        <f t="shared" si="41"/>
        <v>0</v>
      </c>
      <c r="I67" s="5">
        <f t="shared" si="41"/>
        <v>0</v>
      </c>
      <c r="J67" s="59"/>
      <c r="K67" s="51"/>
    </row>
    <row r="68" spans="1:11" ht="15.75">
      <c r="A68" s="93"/>
      <c r="B68" s="88"/>
      <c r="C68" s="45"/>
      <c r="D68" s="14">
        <v>2015</v>
      </c>
      <c r="E68" s="5">
        <f t="shared" si="10"/>
        <v>73.5</v>
      </c>
      <c r="F68" s="6">
        <v>0</v>
      </c>
      <c r="G68" s="6">
        <v>73.5</v>
      </c>
      <c r="H68" s="6">
        <v>0</v>
      </c>
      <c r="I68" s="6">
        <v>0</v>
      </c>
      <c r="J68" s="59"/>
      <c r="K68" s="51"/>
    </row>
    <row r="69" spans="1:11" ht="15.75">
      <c r="A69" s="93"/>
      <c r="B69" s="88"/>
      <c r="C69" s="45"/>
      <c r="D69" s="14">
        <v>2016</v>
      </c>
      <c r="E69" s="5">
        <f t="shared" si="10"/>
        <v>215.9</v>
      </c>
      <c r="F69" s="6">
        <v>0</v>
      </c>
      <c r="G69" s="6">
        <v>215.9</v>
      </c>
      <c r="H69" s="6">
        <v>0</v>
      </c>
      <c r="I69" s="6">
        <v>0</v>
      </c>
      <c r="J69" s="59"/>
      <c r="K69" s="51"/>
    </row>
    <row r="70" spans="1:11" ht="15.75">
      <c r="A70" s="93"/>
      <c r="B70" s="88"/>
      <c r="C70" s="45"/>
      <c r="D70" s="14">
        <v>2017</v>
      </c>
      <c r="E70" s="5">
        <f t="shared" si="10"/>
        <v>150</v>
      </c>
      <c r="F70" s="6">
        <v>0</v>
      </c>
      <c r="G70" s="6">
        <v>150</v>
      </c>
      <c r="H70" s="6">
        <v>0</v>
      </c>
      <c r="I70" s="6">
        <v>0</v>
      </c>
      <c r="J70" s="59"/>
      <c r="K70" s="51"/>
    </row>
    <row r="71" spans="1:11" ht="15.75">
      <c r="A71" s="93"/>
      <c r="B71" s="88"/>
      <c r="C71" s="45"/>
      <c r="D71" s="4">
        <v>2018</v>
      </c>
      <c r="E71" s="5">
        <f t="shared" si="10"/>
        <v>156</v>
      </c>
      <c r="F71" s="6">
        <v>0</v>
      </c>
      <c r="G71" s="6">
        <v>156</v>
      </c>
      <c r="H71" s="6">
        <v>0</v>
      </c>
      <c r="I71" s="6">
        <v>0</v>
      </c>
      <c r="J71" s="59"/>
      <c r="K71" s="51"/>
    </row>
    <row r="72" spans="1:11" ht="15.75" customHeight="1">
      <c r="A72" s="93"/>
      <c r="B72" s="88"/>
      <c r="C72" s="45"/>
      <c r="D72" s="4">
        <v>2019</v>
      </c>
      <c r="E72" s="5">
        <f t="shared" si="10"/>
        <v>164.7</v>
      </c>
      <c r="F72" s="5">
        <v>0</v>
      </c>
      <c r="G72" s="5">
        <v>164.7</v>
      </c>
      <c r="H72" s="5">
        <v>0</v>
      </c>
      <c r="I72" s="5">
        <v>0</v>
      </c>
      <c r="J72" s="59"/>
      <c r="K72" s="51"/>
    </row>
    <row r="73" spans="1:11" ht="15.75">
      <c r="A73" s="93"/>
      <c r="B73" s="88"/>
      <c r="C73" s="45"/>
      <c r="D73" s="4">
        <v>2020</v>
      </c>
      <c r="E73" s="5">
        <f t="shared" si="10"/>
        <v>173.9</v>
      </c>
      <c r="F73" s="6">
        <v>0</v>
      </c>
      <c r="G73" s="7">
        <v>173.9</v>
      </c>
      <c r="H73" s="6">
        <v>0</v>
      </c>
      <c r="I73" s="6">
        <v>0</v>
      </c>
      <c r="J73" s="59"/>
      <c r="K73" s="51"/>
    </row>
    <row r="74" spans="1:11" ht="15.75">
      <c r="A74" s="94"/>
      <c r="B74" s="89"/>
      <c r="C74" s="46"/>
      <c r="D74" s="4">
        <v>2021</v>
      </c>
      <c r="E74" s="5">
        <f t="shared" si="10"/>
        <v>183.6</v>
      </c>
      <c r="F74" s="6">
        <v>0</v>
      </c>
      <c r="G74" s="6">
        <v>183.6</v>
      </c>
      <c r="H74" s="6">
        <v>0</v>
      </c>
      <c r="I74" s="6">
        <v>0</v>
      </c>
      <c r="J74" s="59"/>
      <c r="K74" s="51"/>
    </row>
    <row r="75" spans="1:11" ht="15.75">
      <c r="A75" s="72" t="s">
        <v>11</v>
      </c>
      <c r="B75" s="90" t="s">
        <v>34</v>
      </c>
      <c r="C75" s="90"/>
      <c r="D75" s="16" t="s">
        <v>3</v>
      </c>
      <c r="E75" s="6">
        <f>E76+E77+E78+E79+E80+E81+E82</f>
        <v>10</v>
      </c>
      <c r="F75" s="6">
        <f t="shared" ref="F75:I75" si="42">F76+F77+F78+F79+F80+F81+F82</f>
        <v>0</v>
      </c>
      <c r="G75" s="6">
        <f t="shared" si="42"/>
        <v>0</v>
      </c>
      <c r="H75" s="6">
        <f t="shared" si="42"/>
        <v>10</v>
      </c>
      <c r="I75" s="6">
        <f t="shared" si="42"/>
        <v>0</v>
      </c>
      <c r="J75" s="59"/>
      <c r="K75" s="51"/>
    </row>
    <row r="76" spans="1:11" ht="15.75">
      <c r="A76" s="93"/>
      <c r="B76" s="91"/>
      <c r="C76" s="45"/>
      <c r="D76" s="14">
        <v>2015</v>
      </c>
      <c r="E76" s="5">
        <f t="shared" ref="E76:E82" si="43">F76+G76+H76+I76</f>
        <v>10</v>
      </c>
      <c r="F76" s="6">
        <v>0</v>
      </c>
      <c r="G76" s="6">
        <v>0</v>
      </c>
      <c r="H76" s="6">
        <v>10</v>
      </c>
      <c r="I76" s="6">
        <v>0</v>
      </c>
      <c r="J76" s="59"/>
      <c r="K76" s="51"/>
    </row>
    <row r="77" spans="1:11" ht="15.75">
      <c r="A77" s="93"/>
      <c r="B77" s="91"/>
      <c r="C77" s="45"/>
      <c r="D77" s="14">
        <v>2016</v>
      </c>
      <c r="E77" s="5">
        <f t="shared" si="43"/>
        <v>0</v>
      </c>
      <c r="F77" s="6">
        <v>0</v>
      </c>
      <c r="G77" s="6">
        <v>0</v>
      </c>
      <c r="H77" s="6">
        <v>0</v>
      </c>
      <c r="I77" s="6">
        <v>0</v>
      </c>
      <c r="J77" s="59"/>
      <c r="K77" s="51"/>
    </row>
    <row r="78" spans="1:11" ht="15.75">
      <c r="A78" s="93"/>
      <c r="B78" s="91"/>
      <c r="C78" s="45"/>
      <c r="D78" s="14">
        <v>2017</v>
      </c>
      <c r="E78" s="5">
        <f t="shared" si="43"/>
        <v>0</v>
      </c>
      <c r="F78" s="6">
        <v>0</v>
      </c>
      <c r="G78" s="6">
        <v>0</v>
      </c>
      <c r="H78" s="6">
        <v>0</v>
      </c>
      <c r="I78" s="6">
        <v>0</v>
      </c>
      <c r="J78" s="59"/>
      <c r="K78" s="51"/>
    </row>
    <row r="79" spans="1:11" ht="15.75">
      <c r="A79" s="93"/>
      <c r="B79" s="91"/>
      <c r="C79" s="45"/>
      <c r="D79" s="4">
        <v>2018</v>
      </c>
      <c r="E79" s="5">
        <f t="shared" si="43"/>
        <v>0</v>
      </c>
      <c r="F79" s="6">
        <v>0</v>
      </c>
      <c r="G79" s="6">
        <v>0</v>
      </c>
      <c r="H79" s="6">
        <v>0</v>
      </c>
      <c r="I79" s="6">
        <v>0</v>
      </c>
      <c r="J79" s="59"/>
      <c r="K79" s="51"/>
    </row>
    <row r="80" spans="1:11" ht="15.75" customHeight="1">
      <c r="A80" s="93"/>
      <c r="B80" s="91"/>
      <c r="C80" s="45"/>
      <c r="D80" s="4">
        <v>2019</v>
      </c>
      <c r="E80" s="5">
        <f t="shared" si="43"/>
        <v>0</v>
      </c>
      <c r="F80" s="5">
        <v>0</v>
      </c>
      <c r="G80" s="5">
        <v>0</v>
      </c>
      <c r="H80" s="5">
        <v>0</v>
      </c>
      <c r="I80" s="5">
        <v>0</v>
      </c>
      <c r="J80" s="59"/>
      <c r="K80" s="51"/>
    </row>
    <row r="81" spans="1:11" ht="15.75">
      <c r="A81" s="93"/>
      <c r="B81" s="91"/>
      <c r="C81" s="45"/>
      <c r="D81" s="4">
        <v>2020</v>
      </c>
      <c r="E81" s="5">
        <f t="shared" si="43"/>
        <v>0</v>
      </c>
      <c r="F81" s="7">
        <v>0</v>
      </c>
      <c r="G81" s="7">
        <v>0</v>
      </c>
      <c r="H81" s="6">
        <v>0</v>
      </c>
      <c r="I81" s="6">
        <v>0</v>
      </c>
      <c r="J81" s="59"/>
      <c r="K81" s="51"/>
    </row>
    <row r="82" spans="1:11" ht="15.75">
      <c r="A82" s="94"/>
      <c r="B82" s="92"/>
      <c r="C82" s="46"/>
      <c r="D82" s="4">
        <v>2021</v>
      </c>
      <c r="E82" s="5">
        <f t="shared" si="43"/>
        <v>0</v>
      </c>
      <c r="F82" s="7">
        <v>0</v>
      </c>
      <c r="G82" s="7">
        <v>0</v>
      </c>
      <c r="H82" s="6">
        <v>0</v>
      </c>
      <c r="I82" s="6">
        <v>0</v>
      </c>
      <c r="J82" s="60"/>
      <c r="K82" s="52"/>
    </row>
    <row r="83" spans="1:11" ht="15.75">
      <c r="A83" s="72" t="s">
        <v>12</v>
      </c>
      <c r="B83" s="47" t="s">
        <v>35</v>
      </c>
      <c r="C83" s="47"/>
      <c r="D83" s="16" t="s">
        <v>3</v>
      </c>
      <c r="E83" s="5">
        <f>E84+E85+E86+E87+E88+E89+E90</f>
        <v>87</v>
      </c>
      <c r="F83" s="5">
        <f t="shared" ref="F83:I83" si="44">F84+F85+F86+F87+F88+F89+F90</f>
        <v>0</v>
      </c>
      <c r="G83" s="5">
        <f t="shared" si="44"/>
        <v>0</v>
      </c>
      <c r="H83" s="5">
        <f t="shared" si="44"/>
        <v>87</v>
      </c>
      <c r="I83" s="5">
        <f t="shared" si="44"/>
        <v>0</v>
      </c>
      <c r="J83" s="61"/>
      <c r="K83" s="61"/>
    </row>
    <row r="84" spans="1:11" ht="15.75">
      <c r="A84" s="93"/>
      <c r="B84" s="88"/>
      <c r="C84" s="45"/>
      <c r="D84" s="14">
        <v>2015</v>
      </c>
      <c r="E84" s="5">
        <f t="shared" ref="E84:E90" si="45">F84+G84+H84+I84</f>
        <v>0</v>
      </c>
      <c r="F84" s="6">
        <v>0</v>
      </c>
      <c r="G84" s="6">
        <v>0</v>
      </c>
      <c r="H84" s="6">
        <v>0</v>
      </c>
      <c r="I84" s="6">
        <v>0</v>
      </c>
      <c r="J84" s="62"/>
      <c r="K84" s="62"/>
    </row>
    <row r="85" spans="1:11" ht="15.75">
      <c r="A85" s="93"/>
      <c r="B85" s="88"/>
      <c r="C85" s="45"/>
      <c r="D85" s="14">
        <v>2016</v>
      </c>
      <c r="E85" s="5">
        <f t="shared" si="45"/>
        <v>13</v>
      </c>
      <c r="F85" s="6">
        <v>0</v>
      </c>
      <c r="G85" s="6">
        <v>0</v>
      </c>
      <c r="H85" s="6">
        <v>13</v>
      </c>
      <c r="I85" s="6">
        <v>0</v>
      </c>
      <c r="J85" s="62"/>
      <c r="K85" s="62"/>
    </row>
    <row r="86" spans="1:11" ht="15.75">
      <c r="A86" s="93"/>
      <c r="B86" s="88"/>
      <c r="C86" s="45"/>
      <c r="D86" s="14">
        <v>2017</v>
      </c>
      <c r="E86" s="5">
        <f t="shared" si="45"/>
        <v>14</v>
      </c>
      <c r="F86" s="6">
        <v>0</v>
      </c>
      <c r="G86" s="6">
        <v>0</v>
      </c>
      <c r="H86" s="6">
        <v>14</v>
      </c>
      <c r="I86" s="6">
        <v>0</v>
      </c>
      <c r="J86" s="62"/>
      <c r="K86" s="62"/>
    </row>
    <row r="87" spans="1:11" ht="15.75">
      <c r="A87" s="93"/>
      <c r="B87" s="88"/>
      <c r="C87" s="45"/>
      <c r="D87" s="4">
        <v>2018</v>
      </c>
      <c r="E87" s="5">
        <f t="shared" si="45"/>
        <v>15</v>
      </c>
      <c r="F87" s="6">
        <v>0</v>
      </c>
      <c r="G87" s="6">
        <v>0</v>
      </c>
      <c r="H87" s="6">
        <v>15</v>
      </c>
      <c r="I87" s="6">
        <v>0</v>
      </c>
      <c r="J87" s="62"/>
      <c r="K87" s="62"/>
    </row>
    <row r="88" spans="1:11" ht="15.75" customHeight="1">
      <c r="A88" s="93"/>
      <c r="B88" s="88"/>
      <c r="C88" s="45"/>
      <c r="D88" s="4">
        <v>2019</v>
      </c>
      <c r="E88" s="5">
        <f t="shared" si="45"/>
        <v>15</v>
      </c>
      <c r="F88" s="5">
        <v>0</v>
      </c>
      <c r="G88" s="5">
        <v>0</v>
      </c>
      <c r="H88" s="5">
        <v>15</v>
      </c>
      <c r="I88" s="5">
        <v>0</v>
      </c>
      <c r="J88" s="62"/>
      <c r="K88" s="62"/>
    </row>
    <row r="89" spans="1:11" ht="15.75">
      <c r="A89" s="93"/>
      <c r="B89" s="88"/>
      <c r="C89" s="45"/>
      <c r="D89" s="4">
        <v>2020</v>
      </c>
      <c r="E89" s="5">
        <f t="shared" si="45"/>
        <v>15</v>
      </c>
      <c r="F89" s="7">
        <v>0</v>
      </c>
      <c r="G89" s="7">
        <v>0</v>
      </c>
      <c r="H89" s="6">
        <v>15</v>
      </c>
      <c r="I89" s="6">
        <v>0</v>
      </c>
      <c r="J89" s="62"/>
      <c r="K89" s="62"/>
    </row>
    <row r="90" spans="1:11" ht="15.75">
      <c r="A90" s="94"/>
      <c r="B90" s="89"/>
      <c r="C90" s="46"/>
      <c r="D90" s="4">
        <v>2021</v>
      </c>
      <c r="E90" s="5">
        <f t="shared" si="45"/>
        <v>15</v>
      </c>
      <c r="F90" s="6">
        <v>0</v>
      </c>
      <c r="G90" s="6">
        <v>0</v>
      </c>
      <c r="H90" s="6">
        <v>15</v>
      </c>
      <c r="I90" s="6">
        <v>0</v>
      </c>
      <c r="J90" s="63"/>
      <c r="K90" s="63"/>
    </row>
    <row r="91" spans="1:11" ht="15.75" customHeight="1">
      <c r="A91" s="72" t="s">
        <v>13</v>
      </c>
      <c r="B91" s="47" t="s">
        <v>36</v>
      </c>
      <c r="C91" s="47"/>
      <c r="D91" s="16" t="s">
        <v>3</v>
      </c>
      <c r="E91" s="5">
        <f>E92+E93+E94+E95+E96+E97+E98</f>
        <v>7043.5</v>
      </c>
      <c r="F91" s="5">
        <f t="shared" ref="F91:I91" si="46">F92+F93+F94+F95+F96+F97+F98</f>
        <v>0</v>
      </c>
      <c r="G91" s="5">
        <f t="shared" si="46"/>
        <v>5899.2</v>
      </c>
      <c r="H91" s="5">
        <f t="shared" si="46"/>
        <v>1144.3</v>
      </c>
      <c r="I91" s="5">
        <f t="shared" si="46"/>
        <v>0</v>
      </c>
      <c r="J91" s="50" t="s">
        <v>77</v>
      </c>
      <c r="K91" s="133" t="s">
        <v>76</v>
      </c>
    </row>
    <row r="92" spans="1:11" ht="15.75">
      <c r="A92" s="93"/>
      <c r="B92" s="88"/>
      <c r="C92" s="45"/>
      <c r="D92" s="14">
        <v>2015</v>
      </c>
      <c r="E92" s="5">
        <f>F92+G92+H92+I92</f>
        <v>0</v>
      </c>
      <c r="F92" s="6">
        <v>0</v>
      </c>
      <c r="G92" s="6">
        <v>0</v>
      </c>
      <c r="H92" s="6">
        <v>0</v>
      </c>
      <c r="I92" s="6">
        <v>0</v>
      </c>
      <c r="J92" s="51"/>
      <c r="K92" s="134"/>
    </row>
    <row r="93" spans="1:11" ht="15.75">
      <c r="A93" s="93"/>
      <c r="B93" s="88"/>
      <c r="C93" s="45"/>
      <c r="D93" s="14">
        <v>2016</v>
      </c>
      <c r="E93" s="5">
        <f t="shared" ref="E93:E196" si="47">F93+G93+H93+I93</f>
        <v>0</v>
      </c>
      <c r="F93" s="6">
        <v>0</v>
      </c>
      <c r="G93" s="6">
        <v>0</v>
      </c>
      <c r="H93" s="6">
        <v>0</v>
      </c>
      <c r="I93" s="6">
        <v>0</v>
      </c>
      <c r="J93" s="51"/>
      <c r="K93" s="134"/>
    </row>
    <row r="94" spans="1:11" ht="15.75">
      <c r="A94" s="93"/>
      <c r="B94" s="88"/>
      <c r="C94" s="45"/>
      <c r="D94" s="14">
        <v>2017</v>
      </c>
      <c r="E94" s="5">
        <f t="shared" si="47"/>
        <v>6044.3</v>
      </c>
      <c r="F94" s="6">
        <v>0</v>
      </c>
      <c r="G94" s="6">
        <v>5000</v>
      </c>
      <c r="H94" s="6">
        <v>1044.3</v>
      </c>
      <c r="I94" s="6">
        <v>0</v>
      </c>
      <c r="J94" s="51"/>
      <c r="K94" s="134"/>
    </row>
    <row r="95" spans="1:11" ht="15.75">
      <c r="A95" s="93"/>
      <c r="B95" s="88"/>
      <c r="C95" s="45"/>
      <c r="D95" s="4">
        <v>2018</v>
      </c>
      <c r="E95" s="5">
        <f t="shared" si="47"/>
        <v>999.2</v>
      </c>
      <c r="F95" s="6">
        <v>0</v>
      </c>
      <c r="G95" s="6">
        <v>899.2</v>
      </c>
      <c r="H95" s="6">
        <v>100</v>
      </c>
      <c r="I95" s="6">
        <v>0</v>
      </c>
      <c r="J95" s="51"/>
      <c r="K95" s="134"/>
    </row>
    <row r="96" spans="1:11" ht="15.75" customHeight="1">
      <c r="A96" s="93"/>
      <c r="B96" s="88"/>
      <c r="C96" s="45"/>
      <c r="D96" s="4">
        <v>2019</v>
      </c>
      <c r="E96" s="5">
        <f t="shared" si="47"/>
        <v>0</v>
      </c>
      <c r="F96" s="5">
        <v>0</v>
      </c>
      <c r="G96" s="5">
        <v>0</v>
      </c>
      <c r="H96" s="5">
        <v>0</v>
      </c>
      <c r="I96" s="5">
        <v>0</v>
      </c>
      <c r="J96" s="51"/>
      <c r="K96" s="134"/>
    </row>
    <row r="97" spans="1:11" ht="15.75">
      <c r="A97" s="93"/>
      <c r="B97" s="88"/>
      <c r="C97" s="45"/>
      <c r="D97" s="4">
        <v>2020</v>
      </c>
      <c r="E97" s="5">
        <f t="shared" si="47"/>
        <v>0</v>
      </c>
      <c r="F97" s="6">
        <v>0</v>
      </c>
      <c r="G97" s="6">
        <v>0</v>
      </c>
      <c r="H97" s="6">
        <v>0</v>
      </c>
      <c r="I97" s="6">
        <v>0</v>
      </c>
      <c r="J97" s="51"/>
      <c r="K97" s="134"/>
    </row>
    <row r="98" spans="1:11" ht="15.75">
      <c r="A98" s="94"/>
      <c r="B98" s="89"/>
      <c r="C98" s="46"/>
      <c r="D98" s="4">
        <v>2021</v>
      </c>
      <c r="E98" s="5">
        <f t="shared" si="47"/>
        <v>0</v>
      </c>
      <c r="F98" s="6">
        <v>0</v>
      </c>
      <c r="G98" s="6">
        <v>0</v>
      </c>
      <c r="H98" s="6">
        <v>0</v>
      </c>
      <c r="I98" s="6">
        <v>0</v>
      </c>
      <c r="J98" s="51"/>
      <c r="K98" s="134"/>
    </row>
    <row r="99" spans="1:11" ht="15.75">
      <c r="A99" s="72" t="s">
        <v>39</v>
      </c>
      <c r="B99" s="131" t="s">
        <v>37</v>
      </c>
      <c r="C99" s="123"/>
      <c r="D99" s="16" t="s">
        <v>3</v>
      </c>
      <c r="E99" s="5">
        <f>E100+E101+E102+E103+E104+E105+E106</f>
        <v>300</v>
      </c>
      <c r="F99" s="5">
        <f t="shared" ref="F99:I99" si="48">F100+F101+F102+F103+F104+F105+F106</f>
        <v>0</v>
      </c>
      <c r="G99" s="5">
        <f t="shared" si="48"/>
        <v>0</v>
      </c>
      <c r="H99" s="5">
        <f t="shared" si="48"/>
        <v>300</v>
      </c>
      <c r="I99" s="5">
        <f t="shared" si="48"/>
        <v>0</v>
      </c>
      <c r="J99" s="51"/>
      <c r="K99" s="134"/>
    </row>
    <row r="100" spans="1:11" ht="15.75">
      <c r="A100" s="73"/>
      <c r="B100" s="131"/>
      <c r="C100" s="124"/>
      <c r="D100" s="14">
        <v>2015</v>
      </c>
      <c r="E100" s="5">
        <f t="shared" si="47"/>
        <v>0</v>
      </c>
      <c r="F100" s="6">
        <v>0</v>
      </c>
      <c r="G100" s="6">
        <v>0</v>
      </c>
      <c r="H100" s="6">
        <v>0</v>
      </c>
      <c r="I100" s="6">
        <v>0</v>
      </c>
      <c r="J100" s="51"/>
      <c r="K100" s="134"/>
    </row>
    <row r="101" spans="1:11" ht="15.75">
      <c r="A101" s="73"/>
      <c r="B101" s="131"/>
      <c r="C101" s="124"/>
      <c r="D101" s="14">
        <v>2016</v>
      </c>
      <c r="E101" s="5">
        <f t="shared" si="47"/>
        <v>0</v>
      </c>
      <c r="F101" s="6">
        <v>0</v>
      </c>
      <c r="G101" s="6">
        <v>0</v>
      </c>
      <c r="H101" s="6">
        <v>0</v>
      </c>
      <c r="I101" s="6">
        <v>0</v>
      </c>
      <c r="J101" s="51"/>
      <c r="K101" s="134"/>
    </row>
    <row r="102" spans="1:11" ht="15.75">
      <c r="A102" s="73"/>
      <c r="B102" s="131"/>
      <c r="C102" s="124"/>
      <c r="D102" s="14">
        <v>2017</v>
      </c>
      <c r="E102" s="5">
        <f t="shared" si="47"/>
        <v>0</v>
      </c>
      <c r="F102" s="6">
        <v>0</v>
      </c>
      <c r="G102" s="6">
        <v>0</v>
      </c>
      <c r="H102" s="6">
        <v>0</v>
      </c>
      <c r="I102" s="6">
        <v>0</v>
      </c>
      <c r="J102" s="51"/>
      <c r="K102" s="134"/>
    </row>
    <row r="103" spans="1:11" ht="15.75">
      <c r="A103" s="73"/>
      <c r="B103" s="131"/>
      <c r="C103" s="124"/>
      <c r="D103" s="4">
        <v>2018</v>
      </c>
      <c r="E103" s="5">
        <f t="shared" si="47"/>
        <v>300</v>
      </c>
      <c r="F103" s="6">
        <v>0</v>
      </c>
      <c r="G103" s="6">
        <v>0</v>
      </c>
      <c r="H103" s="6">
        <v>300</v>
      </c>
      <c r="I103" s="6">
        <v>0</v>
      </c>
      <c r="J103" s="51"/>
      <c r="K103" s="134"/>
    </row>
    <row r="104" spans="1:11" ht="15.75">
      <c r="A104" s="73"/>
      <c r="B104" s="131"/>
      <c r="C104" s="124"/>
      <c r="D104" s="4">
        <v>2019</v>
      </c>
      <c r="E104" s="5">
        <f t="shared" si="47"/>
        <v>0</v>
      </c>
      <c r="F104" s="6">
        <v>0</v>
      </c>
      <c r="G104" s="6">
        <v>0</v>
      </c>
      <c r="H104" s="6">
        <v>0</v>
      </c>
      <c r="I104" s="6">
        <v>0</v>
      </c>
      <c r="J104" s="51"/>
      <c r="K104" s="134"/>
    </row>
    <row r="105" spans="1:11" ht="15.75">
      <c r="A105" s="73"/>
      <c r="B105" s="131"/>
      <c r="C105" s="124"/>
      <c r="D105" s="4">
        <v>2020</v>
      </c>
      <c r="E105" s="5">
        <f t="shared" si="47"/>
        <v>0</v>
      </c>
      <c r="F105" s="6">
        <v>0</v>
      </c>
      <c r="G105" s="6">
        <v>0</v>
      </c>
      <c r="H105" s="6">
        <v>0</v>
      </c>
      <c r="I105" s="6">
        <v>0</v>
      </c>
      <c r="J105" s="51"/>
      <c r="K105" s="134"/>
    </row>
    <row r="106" spans="1:11" ht="15.75">
      <c r="A106" s="74"/>
      <c r="B106" s="131"/>
      <c r="C106" s="125"/>
      <c r="D106" s="4">
        <v>2021</v>
      </c>
      <c r="E106" s="5">
        <f t="shared" si="47"/>
        <v>0</v>
      </c>
      <c r="F106" s="6">
        <v>0</v>
      </c>
      <c r="G106" s="6">
        <v>0</v>
      </c>
      <c r="H106" s="6">
        <v>0</v>
      </c>
      <c r="I106" s="6">
        <v>0</v>
      </c>
      <c r="J106" s="52"/>
      <c r="K106" s="134"/>
    </row>
    <row r="107" spans="1:11" ht="15.75">
      <c r="A107" s="72" t="s">
        <v>40</v>
      </c>
      <c r="B107" s="126" t="s">
        <v>38</v>
      </c>
      <c r="C107" s="47"/>
      <c r="D107" s="16" t="s">
        <v>3</v>
      </c>
      <c r="E107" s="5">
        <f>E108+E109+E110+E111+E112+E113+E114</f>
        <v>100</v>
      </c>
      <c r="F107" s="5">
        <f t="shared" ref="F107:I107" si="49">F108+F109+F110+F111+F112+F113+F114</f>
        <v>0</v>
      </c>
      <c r="G107" s="5">
        <f t="shared" si="49"/>
        <v>0</v>
      </c>
      <c r="H107" s="5">
        <f t="shared" si="49"/>
        <v>100</v>
      </c>
      <c r="I107" s="5">
        <f t="shared" si="49"/>
        <v>0</v>
      </c>
      <c r="J107" s="50" t="s">
        <v>78</v>
      </c>
      <c r="K107" s="134"/>
    </row>
    <row r="108" spans="1:11" ht="15.75">
      <c r="A108" s="73"/>
      <c r="B108" s="126"/>
      <c r="C108" s="70"/>
      <c r="D108" s="14">
        <v>2015</v>
      </c>
      <c r="E108" s="5">
        <f t="shared" si="47"/>
        <v>0</v>
      </c>
      <c r="F108" s="6">
        <v>0</v>
      </c>
      <c r="G108" s="6">
        <v>0</v>
      </c>
      <c r="H108" s="6">
        <v>0</v>
      </c>
      <c r="I108" s="6">
        <v>0</v>
      </c>
      <c r="J108" s="51"/>
      <c r="K108" s="134"/>
    </row>
    <row r="109" spans="1:11" ht="15.75">
      <c r="A109" s="73"/>
      <c r="B109" s="126"/>
      <c r="C109" s="70"/>
      <c r="D109" s="14">
        <v>2016</v>
      </c>
      <c r="E109" s="5">
        <f t="shared" si="47"/>
        <v>0</v>
      </c>
      <c r="F109" s="6">
        <v>0</v>
      </c>
      <c r="G109" s="6">
        <v>0</v>
      </c>
      <c r="H109" s="6">
        <v>0</v>
      </c>
      <c r="I109" s="6">
        <v>0</v>
      </c>
      <c r="J109" s="51"/>
      <c r="K109" s="134"/>
    </row>
    <row r="110" spans="1:11" ht="15.75">
      <c r="A110" s="73"/>
      <c r="B110" s="126"/>
      <c r="C110" s="70"/>
      <c r="D110" s="14">
        <v>2017</v>
      </c>
      <c r="E110" s="5">
        <f t="shared" si="47"/>
        <v>0</v>
      </c>
      <c r="F110" s="6">
        <v>0</v>
      </c>
      <c r="G110" s="6">
        <v>0</v>
      </c>
      <c r="H110" s="6">
        <v>0</v>
      </c>
      <c r="I110" s="6">
        <v>0</v>
      </c>
      <c r="J110" s="51"/>
      <c r="K110" s="134"/>
    </row>
    <row r="111" spans="1:11" ht="15.75">
      <c r="A111" s="73"/>
      <c r="B111" s="126"/>
      <c r="C111" s="70"/>
      <c r="D111" s="4">
        <v>2018</v>
      </c>
      <c r="E111" s="5">
        <f t="shared" si="47"/>
        <v>0</v>
      </c>
      <c r="F111" s="6">
        <v>0</v>
      </c>
      <c r="G111" s="6">
        <v>0</v>
      </c>
      <c r="H111" s="6">
        <v>0</v>
      </c>
      <c r="I111" s="6">
        <v>0</v>
      </c>
      <c r="J111" s="51"/>
      <c r="K111" s="134"/>
    </row>
    <row r="112" spans="1:11" ht="15.75">
      <c r="A112" s="73"/>
      <c r="B112" s="126"/>
      <c r="C112" s="70"/>
      <c r="D112" s="4">
        <v>2019</v>
      </c>
      <c r="E112" s="5">
        <f t="shared" si="47"/>
        <v>100</v>
      </c>
      <c r="F112" s="6">
        <v>0</v>
      </c>
      <c r="G112" s="6">
        <v>0</v>
      </c>
      <c r="H112" s="6">
        <v>100</v>
      </c>
      <c r="I112" s="6">
        <v>0</v>
      </c>
      <c r="J112" s="51"/>
      <c r="K112" s="134"/>
    </row>
    <row r="113" spans="1:11" ht="15.75">
      <c r="A113" s="73"/>
      <c r="B113" s="126"/>
      <c r="C113" s="70"/>
      <c r="D113" s="4">
        <v>2020</v>
      </c>
      <c r="E113" s="5">
        <f t="shared" si="47"/>
        <v>0</v>
      </c>
      <c r="F113" s="6">
        <v>0</v>
      </c>
      <c r="G113" s="6">
        <v>0</v>
      </c>
      <c r="H113" s="6">
        <v>0</v>
      </c>
      <c r="I113" s="6">
        <v>0</v>
      </c>
      <c r="J113" s="51"/>
      <c r="K113" s="134"/>
    </row>
    <row r="114" spans="1:11" ht="15.75">
      <c r="A114" s="74"/>
      <c r="B114" s="126"/>
      <c r="C114" s="71"/>
      <c r="D114" s="4">
        <v>2021</v>
      </c>
      <c r="E114" s="5">
        <f t="shared" si="47"/>
        <v>0</v>
      </c>
      <c r="F114" s="6">
        <v>0</v>
      </c>
      <c r="G114" s="6">
        <v>0</v>
      </c>
      <c r="H114" s="6">
        <v>0</v>
      </c>
      <c r="I114" s="6">
        <v>0</v>
      </c>
      <c r="J114" s="52"/>
      <c r="K114" s="134"/>
    </row>
    <row r="115" spans="1:11" ht="15.75">
      <c r="A115" s="72" t="s">
        <v>86</v>
      </c>
      <c r="B115" s="126" t="s">
        <v>85</v>
      </c>
      <c r="C115" s="47"/>
      <c r="D115" s="16" t="s">
        <v>3</v>
      </c>
      <c r="E115" s="5">
        <f>E116+E117+E118+E119+E120+E121+E122</f>
        <v>0</v>
      </c>
      <c r="F115" s="5">
        <f t="shared" ref="F115:I115" si="50">F116+F117+F118+F119+F120+F121+F122</f>
        <v>0</v>
      </c>
      <c r="G115" s="5">
        <f t="shared" si="50"/>
        <v>0</v>
      </c>
      <c r="H115" s="5">
        <f t="shared" si="50"/>
        <v>0</v>
      </c>
      <c r="I115" s="5">
        <f t="shared" si="50"/>
        <v>0</v>
      </c>
      <c r="J115" s="50"/>
      <c r="K115" s="134"/>
    </row>
    <row r="116" spans="1:11" ht="15.75">
      <c r="A116" s="73"/>
      <c r="B116" s="126"/>
      <c r="C116" s="70"/>
      <c r="D116" s="14">
        <v>2015</v>
      </c>
      <c r="E116" s="5">
        <f t="shared" ref="E116:E122" si="51">F116+G116+H116+I116</f>
        <v>0</v>
      </c>
      <c r="F116" s="6">
        <v>0</v>
      </c>
      <c r="G116" s="6">
        <v>0</v>
      </c>
      <c r="H116" s="6">
        <v>0</v>
      </c>
      <c r="I116" s="6">
        <v>0</v>
      </c>
      <c r="J116" s="51"/>
      <c r="K116" s="134"/>
    </row>
    <row r="117" spans="1:11" ht="15.75">
      <c r="A117" s="73"/>
      <c r="B117" s="126"/>
      <c r="C117" s="70"/>
      <c r="D117" s="14">
        <v>2016</v>
      </c>
      <c r="E117" s="5">
        <f t="shared" si="51"/>
        <v>0</v>
      </c>
      <c r="F117" s="6">
        <v>0</v>
      </c>
      <c r="G117" s="6">
        <v>0</v>
      </c>
      <c r="H117" s="6">
        <v>0</v>
      </c>
      <c r="I117" s="6">
        <v>0</v>
      </c>
      <c r="J117" s="51"/>
      <c r="K117" s="134"/>
    </row>
    <row r="118" spans="1:11" ht="15.75">
      <c r="A118" s="73"/>
      <c r="B118" s="126"/>
      <c r="C118" s="70"/>
      <c r="D118" s="14">
        <v>2017</v>
      </c>
      <c r="E118" s="5">
        <f t="shared" si="51"/>
        <v>0</v>
      </c>
      <c r="F118" s="6">
        <v>0</v>
      </c>
      <c r="G118" s="6">
        <v>0</v>
      </c>
      <c r="H118" s="6">
        <v>0</v>
      </c>
      <c r="I118" s="6">
        <v>0</v>
      </c>
      <c r="J118" s="51"/>
      <c r="K118" s="134"/>
    </row>
    <row r="119" spans="1:11" ht="15.75">
      <c r="A119" s="73"/>
      <c r="B119" s="126"/>
      <c r="C119" s="70"/>
      <c r="D119" s="35">
        <v>2018</v>
      </c>
      <c r="E119" s="5">
        <f t="shared" si="51"/>
        <v>0</v>
      </c>
      <c r="F119" s="6">
        <v>0</v>
      </c>
      <c r="G119" s="6">
        <v>0</v>
      </c>
      <c r="H119" s="6">
        <v>0</v>
      </c>
      <c r="I119" s="6">
        <v>0</v>
      </c>
      <c r="J119" s="51"/>
      <c r="K119" s="134"/>
    </row>
    <row r="120" spans="1:11" ht="15.75">
      <c r="A120" s="73"/>
      <c r="B120" s="126"/>
      <c r="C120" s="70"/>
      <c r="D120" s="35">
        <v>2019</v>
      </c>
      <c r="E120" s="5">
        <f t="shared" si="51"/>
        <v>0</v>
      </c>
      <c r="F120" s="6">
        <v>0</v>
      </c>
      <c r="G120" s="6">
        <v>0</v>
      </c>
      <c r="H120" s="6">
        <f>500-500</f>
        <v>0</v>
      </c>
      <c r="I120" s="6">
        <v>0</v>
      </c>
      <c r="J120" s="51"/>
      <c r="K120" s="134"/>
    </row>
    <row r="121" spans="1:11" ht="15.75">
      <c r="A121" s="73"/>
      <c r="B121" s="126"/>
      <c r="C121" s="70"/>
      <c r="D121" s="35">
        <v>2020</v>
      </c>
      <c r="E121" s="5">
        <f t="shared" si="51"/>
        <v>0</v>
      </c>
      <c r="F121" s="6">
        <v>0</v>
      </c>
      <c r="G121" s="6">
        <v>0</v>
      </c>
      <c r="H121" s="6">
        <v>0</v>
      </c>
      <c r="I121" s="6">
        <v>0</v>
      </c>
      <c r="J121" s="51"/>
      <c r="K121" s="134"/>
    </row>
    <row r="122" spans="1:11" ht="15.75">
      <c r="A122" s="74"/>
      <c r="B122" s="126"/>
      <c r="C122" s="71"/>
      <c r="D122" s="35">
        <v>2021</v>
      </c>
      <c r="E122" s="5">
        <f t="shared" si="51"/>
        <v>0</v>
      </c>
      <c r="F122" s="6">
        <v>0</v>
      </c>
      <c r="G122" s="6">
        <v>0</v>
      </c>
      <c r="H122" s="6">
        <v>0</v>
      </c>
      <c r="I122" s="6">
        <v>0</v>
      </c>
      <c r="J122" s="52"/>
      <c r="K122" s="135"/>
    </row>
    <row r="123" spans="1:11" ht="15.75">
      <c r="A123" s="72" t="s">
        <v>14</v>
      </c>
      <c r="B123" s="49" t="s">
        <v>41</v>
      </c>
      <c r="C123" s="49"/>
      <c r="D123" s="16" t="s">
        <v>3</v>
      </c>
      <c r="E123" s="5">
        <f>E124+E125+E126+E127+E128+E129+E130</f>
        <v>26912.5</v>
      </c>
      <c r="F123" s="5">
        <f>F124+F125+F126+F127+F128+F129+F130</f>
        <v>283.40000000000003</v>
      </c>
      <c r="G123" s="5">
        <f>G124+G125+G126+G127+G128+G129+G130</f>
        <v>4218</v>
      </c>
      <c r="H123" s="5">
        <f>H124+H125+H126+H127+H128+H129+H130</f>
        <v>22409.899999999998</v>
      </c>
      <c r="I123" s="5">
        <f t="shared" ref="I123" si="52">I124+I125+I126+I127+I128+I129+I130</f>
        <v>1.2</v>
      </c>
      <c r="J123" s="58" t="s">
        <v>79</v>
      </c>
      <c r="K123" s="50" t="s">
        <v>76</v>
      </c>
    </row>
    <row r="124" spans="1:11" ht="15.75">
      <c r="A124" s="93"/>
      <c r="B124" s="115"/>
      <c r="C124" s="65"/>
      <c r="D124" s="14">
        <v>2015</v>
      </c>
      <c r="E124" s="5">
        <f t="shared" si="47"/>
        <v>3020.2</v>
      </c>
      <c r="F124" s="19">
        <f t="shared" ref="F124:F130" si="53">F132+F156+F164+F172+F180+F188+F196+F204+F212</f>
        <v>55</v>
      </c>
      <c r="G124" s="19">
        <f t="shared" ref="G124:I124" si="54">G132+G156+G164+G172+G180+G188+G196+G204+G212</f>
        <v>639.70000000000005</v>
      </c>
      <c r="H124" s="19">
        <f t="shared" si="54"/>
        <v>2324.2999999999997</v>
      </c>
      <c r="I124" s="19">
        <f t="shared" si="54"/>
        <v>1.2</v>
      </c>
      <c r="J124" s="59"/>
      <c r="K124" s="51"/>
    </row>
    <row r="125" spans="1:11" ht="15.75">
      <c r="A125" s="93"/>
      <c r="B125" s="115"/>
      <c r="C125" s="65"/>
      <c r="D125" s="14">
        <v>2016</v>
      </c>
      <c r="E125" s="5">
        <f t="shared" si="47"/>
        <v>2987.2</v>
      </c>
      <c r="F125" s="19">
        <f t="shared" si="53"/>
        <v>56</v>
      </c>
      <c r="G125" s="19">
        <f t="shared" ref="G125:I125" si="55">G133+G157+G165+G173+G181+G189+G197+G205+G213</f>
        <v>553.1</v>
      </c>
      <c r="H125" s="19">
        <f t="shared" si="55"/>
        <v>2378.1</v>
      </c>
      <c r="I125" s="19">
        <f t="shared" si="55"/>
        <v>0</v>
      </c>
      <c r="J125" s="59"/>
      <c r="K125" s="51"/>
    </row>
    <row r="126" spans="1:11" ht="15.75">
      <c r="A126" s="93"/>
      <c r="B126" s="115"/>
      <c r="C126" s="65"/>
      <c r="D126" s="14">
        <v>2017</v>
      </c>
      <c r="E126" s="5">
        <f t="shared" si="47"/>
        <v>3621.6</v>
      </c>
      <c r="F126" s="19">
        <f t="shared" si="53"/>
        <v>60.8</v>
      </c>
      <c r="G126" s="19">
        <f t="shared" ref="G126:I126" si="56">G134+G158+G166+G174+G182+G190+G198+G206+G214</f>
        <v>1153.7</v>
      </c>
      <c r="H126" s="19">
        <f t="shared" si="56"/>
        <v>2407.1</v>
      </c>
      <c r="I126" s="19">
        <f t="shared" si="56"/>
        <v>0</v>
      </c>
      <c r="J126" s="59"/>
      <c r="K126" s="51"/>
    </row>
    <row r="127" spans="1:11" ht="15.75">
      <c r="A127" s="93"/>
      <c r="B127" s="115"/>
      <c r="C127" s="65"/>
      <c r="D127" s="4">
        <v>2018</v>
      </c>
      <c r="E127" s="5">
        <f t="shared" si="47"/>
        <v>4347.7999999999993</v>
      </c>
      <c r="F127" s="19">
        <f t="shared" si="53"/>
        <v>55.8</v>
      </c>
      <c r="G127" s="19">
        <f t="shared" ref="G127:I127" si="57">G135+G159+G167+G175+G183+G191+G199+G207+G215</f>
        <v>1853.8999999999999</v>
      </c>
      <c r="H127" s="19">
        <f t="shared" si="57"/>
        <v>2438.0999999999995</v>
      </c>
      <c r="I127" s="19">
        <f t="shared" si="57"/>
        <v>0</v>
      </c>
      <c r="J127" s="59"/>
      <c r="K127" s="51"/>
    </row>
    <row r="128" spans="1:11" ht="15.75">
      <c r="A128" s="93"/>
      <c r="B128" s="115"/>
      <c r="C128" s="65"/>
      <c r="D128" s="4">
        <v>2019</v>
      </c>
      <c r="E128" s="5">
        <f t="shared" si="47"/>
        <v>4501.7</v>
      </c>
      <c r="F128" s="19">
        <f t="shared" si="53"/>
        <v>55.8</v>
      </c>
      <c r="G128" s="19">
        <f t="shared" ref="G128:I128" si="58">G136+G160+G168+G176+G184+G192+G200+G208+G216</f>
        <v>17.600000000000001</v>
      </c>
      <c r="H128" s="19">
        <f t="shared" si="58"/>
        <v>4428.3</v>
      </c>
      <c r="I128" s="19">
        <f t="shared" si="58"/>
        <v>0</v>
      </c>
      <c r="J128" s="59"/>
      <c r="K128" s="51"/>
    </row>
    <row r="129" spans="1:11" ht="15.75">
      <c r="A129" s="93"/>
      <c r="B129" s="115"/>
      <c r="C129" s="65"/>
      <c r="D129" s="4">
        <v>2020</v>
      </c>
      <c r="E129" s="5">
        <f t="shared" si="47"/>
        <v>4217</v>
      </c>
      <c r="F129" s="19">
        <f t="shared" si="53"/>
        <v>0</v>
      </c>
      <c r="G129" s="19">
        <f t="shared" ref="G129:I129" si="59">G137+G161+G169+G177+G185+G193+G201+G209+G217</f>
        <v>0</v>
      </c>
      <c r="H129" s="19">
        <f t="shared" si="59"/>
        <v>4217</v>
      </c>
      <c r="I129" s="19">
        <f t="shared" si="59"/>
        <v>0</v>
      </c>
      <c r="J129" s="59"/>
      <c r="K129" s="51"/>
    </row>
    <row r="130" spans="1:11" ht="15.75">
      <c r="A130" s="94"/>
      <c r="B130" s="116"/>
      <c r="C130" s="66"/>
      <c r="D130" s="4">
        <v>2021</v>
      </c>
      <c r="E130" s="5">
        <f t="shared" si="47"/>
        <v>4217</v>
      </c>
      <c r="F130" s="19">
        <f t="shared" si="53"/>
        <v>0</v>
      </c>
      <c r="G130" s="19">
        <f t="shared" ref="G130:I130" si="60">G138+G162+G170+G178+G186+G194+G202+G210+G218</f>
        <v>0</v>
      </c>
      <c r="H130" s="19">
        <f t="shared" si="60"/>
        <v>4217</v>
      </c>
      <c r="I130" s="19">
        <f t="shared" si="60"/>
        <v>0</v>
      </c>
      <c r="J130" s="59"/>
      <c r="K130" s="51"/>
    </row>
    <row r="131" spans="1:11" ht="15.75">
      <c r="A131" s="75" t="s">
        <v>15</v>
      </c>
      <c r="B131" s="48" t="s">
        <v>42</v>
      </c>
      <c r="C131" s="48"/>
      <c r="D131" s="16" t="s">
        <v>3</v>
      </c>
      <c r="E131" s="19">
        <f>E132+E133+E134+E135+E136+E137+E138</f>
        <v>21680.5</v>
      </c>
      <c r="F131" s="19">
        <f t="shared" ref="F131:I131" si="61">F132+F133+F134+F135+F136+F137+F138</f>
        <v>0</v>
      </c>
      <c r="G131" s="19">
        <f t="shared" si="61"/>
        <v>1192.8000000000002</v>
      </c>
      <c r="H131" s="19">
        <f t="shared" si="61"/>
        <v>20486.5</v>
      </c>
      <c r="I131" s="19">
        <f t="shared" si="61"/>
        <v>1.2</v>
      </c>
      <c r="J131" s="59"/>
      <c r="K131" s="51"/>
    </row>
    <row r="132" spans="1:11" ht="15.75">
      <c r="A132" s="76"/>
      <c r="B132" s="68"/>
      <c r="C132" s="45"/>
      <c r="D132" s="14">
        <v>2015</v>
      </c>
      <c r="E132" s="5">
        <f>F132+G132+H132+I132</f>
        <v>2859</v>
      </c>
      <c r="F132" s="20">
        <f>F140+F148</f>
        <v>0</v>
      </c>
      <c r="G132" s="20">
        <f>G140+G148</f>
        <v>639.70000000000005</v>
      </c>
      <c r="H132" s="20">
        <f t="shared" ref="H132:I132" si="62">H140+H148</f>
        <v>2218.1</v>
      </c>
      <c r="I132" s="20">
        <f t="shared" si="62"/>
        <v>1.2</v>
      </c>
      <c r="J132" s="59"/>
      <c r="K132" s="51"/>
    </row>
    <row r="133" spans="1:11" ht="15.75">
      <c r="A133" s="76"/>
      <c r="B133" s="68"/>
      <c r="C133" s="45"/>
      <c r="D133" s="14">
        <v>2016</v>
      </c>
      <c r="E133" s="5">
        <f t="shared" ref="E133:E138" si="63">F133+G133+H133+I133</f>
        <v>2824.1</v>
      </c>
      <c r="F133" s="20">
        <f>F141+F149</f>
        <v>0</v>
      </c>
      <c r="G133" s="20">
        <f>G141+G149</f>
        <v>553.1</v>
      </c>
      <c r="H133" s="20">
        <f t="shared" ref="H133:I133" si="64">H141+H149</f>
        <v>2271</v>
      </c>
      <c r="I133" s="20">
        <f t="shared" si="64"/>
        <v>0</v>
      </c>
      <c r="J133" s="59"/>
      <c r="K133" s="51"/>
    </row>
    <row r="134" spans="1:11" ht="15.75">
      <c r="A134" s="76"/>
      <c r="B134" s="68"/>
      <c r="C134" s="45"/>
      <c r="D134" s="14">
        <v>2017</v>
      </c>
      <c r="E134" s="5">
        <f t="shared" si="63"/>
        <v>1577.6</v>
      </c>
      <c r="F134" s="20">
        <f>F142+F150</f>
        <v>0</v>
      </c>
      <c r="G134" s="20">
        <f t="shared" ref="G134:I134" si="65">G142+G150</f>
        <v>0</v>
      </c>
      <c r="H134" s="20">
        <f t="shared" si="65"/>
        <v>1577.6</v>
      </c>
      <c r="I134" s="20">
        <f t="shared" si="65"/>
        <v>0</v>
      </c>
      <c r="J134" s="59"/>
      <c r="K134" s="51"/>
    </row>
    <row r="135" spans="1:11" ht="15.75">
      <c r="A135" s="76"/>
      <c r="B135" s="68"/>
      <c r="C135" s="45"/>
      <c r="D135" s="4">
        <v>2018</v>
      </c>
      <c r="E135" s="5">
        <f t="shared" si="63"/>
        <v>1799.8</v>
      </c>
      <c r="F135" s="20">
        <f>F143+F151</f>
        <v>0</v>
      </c>
      <c r="G135" s="20">
        <f t="shared" ref="G135:I135" si="66">G143+G151</f>
        <v>0</v>
      </c>
      <c r="H135" s="20">
        <f t="shared" si="66"/>
        <v>1799.8</v>
      </c>
      <c r="I135" s="20">
        <f t="shared" si="66"/>
        <v>0</v>
      </c>
      <c r="J135" s="59"/>
      <c r="K135" s="51"/>
    </row>
    <row r="136" spans="1:11" ht="15.75">
      <c r="A136" s="76"/>
      <c r="B136" s="68"/>
      <c r="C136" s="45"/>
      <c r="D136" s="4">
        <v>2019</v>
      </c>
      <c r="E136" s="5">
        <f t="shared" si="63"/>
        <v>4320</v>
      </c>
      <c r="F136" s="20">
        <f>F144+F152</f>
        <v>0</v>
      </c>
      <c r="G136" s="20">
        <f t="shared" ref="G136:I136" si="67">G144+G152</f>
        <v>0</v>
      </c>
      <c r="H136" s="20">
        <f t="shared" si="67"/>
        <v>4320</v>
      </c>
      <c r="I136" s="20">
        <f t="shared" si="67"/>
        <v>0</v>
      </c>
      <c r="J136" s="59"/>
      <c r="K136" s="51"/>
    </row>
    <row r="137" spans="1:11" ht="15.75">
      <c r="A137" s="76"/>
      <c r="B137" s="68"/>
      <c r="C137" s="45"/>
      <c r="D137" s="4">
        <v>2020</v>
      </c>
      <c r="E137" s="5">
        <f t="shared" si="63"/>
        <v>4150</v>
      </c>
      <c r="F137" s="20">
        <f>F145+F153</f>
        <v>0</v>
      </c>
      <c r="G137" s="20">
        <f t="shared" ref="G137:I137" si="68">G145+G153</f>
        <v>0</v>
      </c>
      <c r="H137" s="20">
        <f t="shared" si="68"/>
        <v>4150</v>
      </c>
      <c r="I137" s="20">
        <f t="shared" si="68"/>
        <v>0</v>
      </c>
      <c r="J137" s="59"/>
      <c r="K137" s="51"/>
    </row>
    <row r="138" spans="1:11" ht="15.75">
      <c r="A138" s="77"/>
      <c r="B138" s="69"/>
      <c r="C138" s="46"/>
      <c r="D138" s="4">
        <v>2021</v>
      </c>
      <c r="E138" s="5">
        <f t="shared" si="63"/>
        <v>4150</v>
      </c>
      <c r="F138" s="20">
        <f>F146+F154</f>
        <v>0</v>
      </c>
      <c r="G138" s="20">
        <f t="shared" ref="G138:I138" si="69">G146+G154</f>
        <v>0</v>
      </c>
      <c r="H138" s="20">
        <f t="shared" si="69"/>
        <v>4150</v>
      </c>
      <c r="I138" s="20">
        <f t="shared" si="69"/>
        <v>0</v>
      </c>
      <c r="J138" s="59"/>
      <c r="K138" s="51"/>
    </row>
    <row r="139" spans="1:11" ht="15.75">
      <c r="A139" s="75" t="s">
        <v>64</v>
      </c>
      <c r="B139" s="48" t="s">
        <v>66</v>
      </c>
      <c r="C139" s="48"/>
      <c r="D139" s="16" t="s">
        <v>3</v>
      </c>
      <c r="E139" s="19">
        <f>E140+E141+E142+E143+E144+E145+E146</f>
        <v>1800.8000000000002</v>
      </c>
      <c r="F139" s="19">
        <f t="shared" ref="F139:I139" si="70">F140+F141+F142+F143+F144+F145+F146</f>
        <v>0</v>
      </c>
      <c r="G139" s="19">
        <f t="shared" si="70"/>
        <v>1192.8000000000002</v>
      </c>
      <c r="H139" s="19">
        <f t="shared" si="70"/>
        <v>608</v>
      </c>
      <c r="I139" s="19">
        <f t="shared" si="70"/>
        <v>0</v>
      </c>
      <c r="J139" s="59"/>
      <c r="K139" s="51"/>
    </row>
    <row r="140" spans="1:11" ht="15.75">
      <c r="A140" s="129"/>
      <c r="B140" s="68"/>
      <c r="C140" s="45"/>
      <c r="D140" s="14">
        <v>2015</v>
      </c>
      <c r="E140" s="5">
        <f t="shared" ref="E140" si="71">F140+G140+H140+I140</f>
        <v>673.40000000000009</v>
      </c>
      <c r="F140" s="20">
        <v>0</v>
      </c>
      <c r="G140" s="20">
        <v>639.70000000000005</v>
      </c>
      <c r="H140" s="20">
        <v>33.700000000000003</v>
      </c>
      <c r="I140" s="20">
        <v>0</v>
      </c>
      <c r="J140" s="59"/>
      <c r="K140" s="51"/>
    </row>
    <row r="141" spans="1:11" ht="15.75">
      <c r="A141" s="129"/>
      <c r="B141" s="68"/>
      <c r="C141" s="45"/>
      <c r="D141" s="14">
        <v>2016</v>
      </c>
      <c r="E141" s="5">
        <f>F141+G141+H141+I141</f>
        <v>1127.4000000000001</v>
      </c>
      <c r="F141" s="20">
        <v>0</v>
      </c>
      <c r="G141" s="20">
        <v>553.1</v>
      </c>
      <c r="H141" s="20">
        <v>574.29999999999995</v>
      </c>
      <c r="I141" s="20">
        <v>0</v>
      </c>
      <c r="J141" s="59"/>
      <c r="K141" s="51"/>
    </row>
    <row r="142" spans="1:11" ht="15.75">
      <c r="A142" s="129"/>
      <c r="B142" s="68"/>
      <c r="C142" s="45"/>
      <c r="D142" s="14">
        <v>2017</v>
      </c>
      <c r="E142" s="5">
        <f t="shared" ref="E142:E146" si="72">F142+G142+H142+I142</f>
        <v>0</v>
      </c>
      <c r="F142" s="20">
        <v>0</v>
      </c>
      <c r="G142" s="20">
        <v>0</v>
      </c>
      <c r="H142" s="20">
        <v>0</v>
      </c>
      <c r="I142" s="20">
        <v>0</v>
      </c>
      <c r="J142" s="59"/>
      <c r="K142" s="51"/>
    </row>
    <row r="143" spans="1:11" ht="15.75">
      <c r="A143" s="129"/>
      <c r="B143" s="68"/>
      <c r="C143" s="45"/>
      <c r="D143" s="4">
        <v>2018</v>
      </c>
      <c r="E143" s="5">
        <f t="shared" si="72"/>
        <v>0</v>
      </c>
      <c r="F143" s="20">
        <v>0</v>
      </c>
      <c r="G143" s="20">
        <v>0</v>
      </c>
      <c r="H143" s="20">
        <v>0</v>
      </c>
      <c r="I143" s="20">
        <v>0</v>
      </c>
      <c r="J143" s="59"/>
      <c r="K143" s="51"/>
    </row>
    <row r="144" spans="1:11" ht="15.75">
      <c r="A144" s="129"/>
      <c r="B144" s="68"/>
      <c r="C144" s="45"/>
      <c r="D144" s="4">
        <v>2019</v>
      </c>
      <c r="E144" s="5">
        <f t="shared" si="72"/>
        <v>0</v>
      </c>
      <c r="F144" s="20">
        <v>0</v>
      </c>
      <c r="G144" s="20">
        <v>0</v>
      </c>
      <c r="H144" s="20">
        <v>0</v>
      </c>
      <c r="I144" s="20">
        <v>0</v>
      </c>
      <c r="J144" s="59"/>
      <c r="K144" s="51"/>
    </row>
    <row r="145" spans="1:11" ht="15.75">
      <c r="A145" s="129"/>
      <c r="B145" s="68"/>
      <c r="C145" s="45"/>
      <c r="D145" s="4">
        <v>2020</v>
      </c>
      <c r="E145" s="5">
        <f t="shared" si="72"/>
        <v>0</v>
      </c>
      <c r="F145" s="20">
        <v>0</v>
      </c>
      <c r="G145" s="20">
        <v>0</v>
      </c>
      <c r="H145" s="20">
        <v>0</v>
      </c>
      <c r="I145" s="20">
        <v>0</v>
      </c>
      <c r="J145" s="59"/>
      <c r="K145" s="51"/>
    </row>
    <row r="146" spans="1:11" ht="15.75">
      <c r="A146" s="130"/>
      <c r="B146" s="69"/>
      <c r="C146" s="46"/>
      <c r="D146" s="4">
        <v>2021</v>
      </c>
      <c r="E146" s="5">
        <f t="shared" si="72"/>
        <v>0</v>
      </c>
      <c r="F146" s="20">
        <v>0</v>
      </c>
      <c r="G146" s="20">
        <v>0</v>
      </c>
      <c r="H146" s="20">
        <v>0</v>
      </c>
      <c r="I146" s="20">
        <v>0</v>
      </c>
      <c r="J146" s="59"/>
      <c r="K146" s="51"/>
    </row>
    <row r="147" spans="1:11" ht="15.75">
      <c r="A147" s="75" t="s">
        <v>65</v>
      </c>
      <c r="B147" s="48" t="s">
        <v>67</v>
      </c>
      <c r="C147" s="48"/>
      <c r="D147" s="16" t="s">
        <v>3</v>
      </c>
      <c r="E147" s="19">
        <f>E148+E149+E150+E151+E152+E153+E154</f>
        <v>19879.7</v>
      </c>
      <c r="F147" s="19">
        <f t="shared" ref="F147:I147" si="73">F148+F149+F150+F151+F152+F153+F154</f>
        <v>0</v>
      </c>
      <c r="G147" s="19">
        <f t="shared" si="73"/>
        <v>0</v>
      </c>
      <c r="H147" s="19">
        <f t="shared" si="73"/>
        <v>19878.5</v>
      </c>
      <c r="I147" s="19">
        <f t="shared" si="73"/>
        <v>1.2</v>
      </c>
      <c r="J147" s="59"/>
      <c r="K147" s="51"/>
    </row>
    <row r="148" spans="1:11" ht="15.75">
      <c r="A148" s="76"/>
      <c r="B148" s="68"/>
      <c r="C148" s="45"/>
      <c r="D148" s="14">
        <v>2015</v>
      </c>
      <c r="E148" s="5">
        <f t="shared" ref="E148" si="74">F148+G148+H148+I148</f>
        <v>2185.6</v>
      </c>
      <c r="F148" s="20">
        <v>0</v>
      </c>
      <c r="G148" s="20">
        <v>0</v>
      </c>
      <c r="H148" s="20">
        <v>2184.4</v>
      </c>
      <c r="I148" s="20">
        <v>1.2</v>
      </c>
      <c r="J148" s="59"/>
      <c r="K148" s="51"/>
    </row>
    <row r="149" spans="1:11" ht="15.75">
      <c r="A149" s="76"/>
      <c r="B149" s="68"/>
      <c r="C149" s="45"/>
      <c r="D149" s="14">
        <v>2016</v>
      </c>
      <c r="E149" s="5">
        <f>F149+G149+H149+I149</f>
        <v>1696.7</v>
      </c>
      <c r="F149" s="20">
        <v>0</v>
      </c>
      <c r="G149" s="20">
        <v>0</v>
      </c>
      <c r="H149" s="20">
        <v>1696.7</v>
      </c>
      <c r="I149" s="20">
        <v>0</v>
      </c>
      <c r="J149" s="59"/>
      <c r="K149" s="51"/>
    </row>
    <row r="150" spans="1:11" ht="15.75">
      <c r="A150" s="76"/>
      <c r="B150" s="68"/>
      <c r="C150" s="45"/>
      <c r="D150" s="14">
        <v>2017</v>
      </c>
      <c r="E150" s="5">
        <f t="shared" ref="E150:E154" si="75">F150+G150+H150+I150</f>
        <v>1577.6</v>
      </c>
      <c r="F150" s="20">
        <v>0</v>
      </c>
      <c r="G150" s="20">
        <v>0</v>
      </c>
      <c r="H150" s="20">
        <v>1577.6</v>
      </c>
      <c r="I150" s="20">
        <v>0</v>
      </c>
      <c r="J150" s="59"/>
      <c r="K150" s="51"/>
    </row>
    <row r="151" spans="1:11" ht="15.75">
      <c r="A151" s="76"/>
      <c r="B151" s="68"/>
      <c r="C151" s="45"/>
      <c r="D151" s="4">
        <v>2018</v>
      </c>
      <c r="E151" s="5">
        <f t="shared" si="75"/>
        <v>1799.8</v>
      </c>
      <c r="F151" s="20">
        <v>0</v>
      </c>
      <c r="G151" s="20">
        <v>0</v>
      </c>
      <c r="H151" s="20">
        <v>1799.8</v>
      </c>
      <c r="I151" s="20">
        <v>0</v>
      </c>
      <c r="J151" s="59"/>
      <c r="K151" s="51"/>
    </row>
    <row r="152" spans="1:11" ht="15.75">
      <c r="A152" s="76"/>
      <c r="B152" s="68"/>
      <c r="C152" s="45"/>
      <c r="D152" s="4">
        <v>2019</v>
      </c>
      <c r="E152" s="5">
        <f t="shared" si="75"/>
        <v>4320</v>
      </c>
      <c r="F152" s="20">
        <v>0</v>
      </c>
      <c r="G152" s="20">
        <v>0</v>
      </c>
      <c r="H152" s="20">
        <v>4320</v>
      </c>
      <c r="I152" s="20">
        <v>0</v>
      </c>
      <c r="J152" s="59"/>
      <c r="K152" s="51"/>
    </row>
    <row r="153" spans="1:11" ht="15.75">
      <c r="A153" s="76"/>
      <c r="B153" s="68"/>
      <c r="C153" s="45"/>
      <c r="D153" s="4">
        <v>2020</v>
      </c>
      <c r="E153" s="5">
        <f t="shared" si="75"/>
        <v>4150</v>
      </c>
      <c r="F153" s="20">
        <v>0</v>
      </c>
      <c r="G153" s="20">
        <v>0</v>
      </c>
      <c r="H153" s="20">
        <v>4150</v>
      </c>
      <c r="I153" s="20">
        <v>0</v>
      </c>
      <c r="J153" s="59"/>
      <c r="K153" s="51"/>
    </row>
    <row r="154" spans="1:11" ht="15.75">
      <c r="A154" s="77"/>
      <c r="B154" s="69"/>
      <c r="C154" s="46"/>
      <c r="D154" s="4">
        <v>2021</v>
      </c>
      <c r="E154" s="5">
        <f t="shared" si="75"/>
        <v>4150</v>
      </c>
      <c r="F154" s="20">
        <v>0</v>
      </c>
      <c r="G154" s="20">
        <v>0</v>
      </c>
      <c r="H154" s="20">
        <v>4150</v>
      </c>
      <c r="I154" s="20">
        <v>0</v>
      </c>
      <c r="J154" s="59"/>
      <c r="K154" s="51"/>
    </row>
    <row r="155" spans="1:11" ht="15.75">
      <c r="A155" s="75" t="s">
        <v>16</v>
      </c>
      <c r="B155" s="48" t="s">
        <v>43</v>
      </c>
      <c r="C155" s="48"/>
      <c r="D155" s="16" t="s">
        <v>3</v>
      </c>
      <c r="E155" s="19">
        <f>E156+E157+E158+E159+E160+E161+E162</f>
        <v>181</v>
      </c>
      <c r="F155" s="19">
        <f t="shared" ref="F155:I155" si="76">F156+F157+F158+F159+F160+F161+F162</f>
        <v>0</v>
      </c>
      <c r="G155" s="19">
        <f t="shared" si="76"/>
        <v>0</v>
      </c>
      <c r="H155" s="19">
        <f t="shared" si="76"/>
        <v>181</v>
      </c>
      <c r="I155" s="19">
        <f t="shared" si="76"/>
        <v>0</v>
      </c>
      <c r="J155" s="59"/>
      <c r="K155" s="51"/>
    </row>
    <row r="156" spans="1:11" ht="15.75">
      <c r="A156" s="76"/>
      <c r="B156" s="68"/>
      <c r="C156" s="45"/>
      <c r="D156" s="14">
        <v>2015</v>
      </c>
      <c r="E156" s="5">
        <f>F156+G156+H156+I156</f>
        <v>25</v>
      </c>
      <c r="F156" s="20">
        <v>0</v>
      </c>
      <c r="G156" s="20">
        <v>0</v>
      </c>
      <c r="H156" s="20">
        <v>25</v>
      </c>
      <c r="I156" s="20">
        <v>0</v>
      </c>
      <c r="J156" s="59"/>
      <c r="K156" s="51"/>
    </row>
    <row r="157" spans="1:11" ht="15.75">
      <c r="A157" s="76"/>
      <c r="B157" s="68"/>
      <c r="C157" s="45"/>
      <c r="D157" s="14">
        <v>2016</v>
      </c>
      <c r="E157" s="5">
        <f t="shared" si="47"/>
        <v>26</v>
      </c>
      <c r="F157" s="20">
        <v>0</v>
      </c>
      <c r="G157" s="20">
        <v>0</v>
      </c>
      <c r="H157" s="20">
        <v>26</v>
      </c>
      <c r="I157" s="20">
        <v>0</v>
      </c>
      <c r="J157" s="59"/>
      <c r="K157" s="51"/>
    </row>
    <row r="158" spans="1:11" ht="15.75">
      <c r="A158" s="76"/>
      <c r="B158" s="68"/>
      <c r="C158" s="45"/>
      <c r="D158" s="14">
        <v>2017</v>
      </c>
      <c r="E158" s="5">
        <f t="shared" si="47"/>
        <v>26</v>
      </c>
      <c r="F158" s="20">
        <v>0</v>
      </c>
      <c r="G158" s="20">
        <v>0</v>
      </c>
      <c r="H158" s="20">
        <v>26</v>
      </c>
      <c r="I158" s="20">
        <v>0</v>
      </c>
      <c r="J158" s="59"/>
      <c r="K158" s="51"/>
    </row>
    <row r="159" spans="1:11" ht="15.75">
      <c r="A159" s="76"/>
      <c r="B159" s="68"/>
      <c r="C159" s="45"/>
      <c r="D159" s="4">
        <v>2018</v>
      </c>
      <c r="E159" s="5">
        <f t="shared" si="47"/>
        <v>26</v>
      </c>
      <c r="F159" s="20">
        <v>0</v>
      </c>
      <c r="G159" s="20">
        <v>0</v>
      </c>
      <c r="H159" s="20">
        <v>26</v>
      </c>
      <c r="I159" s="20">
        <v>0</v>
      </c>
      <c r="J159" s="59"/>
      <c r="K159" s="51"/>
    </row>
    <row r="160" spans="1:11" ht="15.75">
      <c r="A160" s="76"/>
      <c r="B160" s="68"/>
      <c r="C160" s="45"/>
      <c r="D160" s="4">
        <v>2019</v>
      </c>
      <c r="E160" s="5">
        <f t="shared" si="47"/>
        <v>26</v>
      </c>
      <c r="F160" s="20">
        <v>0</v>
      </c>
      <c r="G160" s="20">
        <v>0</v>
      </c>
      <c r="H160" s="20">
        <v>26</v>
      </c>
      <c r="I160" s="20">
        <v>0</v>
      </c>
      <c r="J160" s="59"/>
      <c r="K160" s="51"/>
    </row>
    <row r="161" spans="1:11" ht="15.75">
      <c r="A161" s="76"/>
      <c r="B161" s="68"/>
      <c r="C161" s="45"/>
      <c r="D161" s="4">
        <v>2020</v>
      </c>
      <c r="E161" s="5">
        <f t="shared" si="47"/>
        <v>26</v>
      </c>
      <c r="F161" s="20">
        <v>0</v>
      </c>
      <c r="G161" s="20">
        <v>0</v>
      </c>
      <c r="H161" s="20">
        <v>26</v>
      </c>
      <c r="I161" s="20">
        <v>0</v>
      </c>
      <c r="J161" s="59"/>
      <c r="K161" s="51"/>
    </row>
    <row r="162" spans="1:11" ht="15.75">
      <c r="A162" s="77"/>
      <c r="B162" s="69"/>
      <c r="C162" s="46"/>
      <c r="D162" s="4">
        <v>2021</v>
      </c>
      <c r="E162" s="5">
        <f t="shared" si="47"/>
        <v>26</v>
      </c>
      <c r="F162" s="20">
        <v>0</v>
      </c>
      <c r="G162" s="20">
        <v>0</v>
      </c>
      <c r="H162" s="20">
        <v>26</v>
      </c>
      <c r="I162" s="20">
        <v>0</v>
      </c>
      <c r="J162" s="59"/>
      <c r="K162" s="51"/>
    </row>
    <row r="163" spans="1:11" ht="15.75">
      <c r="A163" s="72" t="s">
        <v>17</v>
      </c>
      <c r="B163" s="47" t="s">
        <v>44</v>
      </c>
      <c r="C163" s="47"/>
      <c r="D163" s="16" t="s">
        <v>3</v>
      </c>
      <c r="E163" s="19">
        <f>E164+E165+E166+E167+E168+E169+E170</f>
        <v>486.6</v>
      </c>
      <c r="F163" s="19">
        <f t="shared" ref="F163:I163" si="77">F164+F165+F166+F167+F168+F169+F170</f>
        <v>171.8</v>
      </c>
      <c r="G163" s="19">
        <f t="shared" si="77"/>
        <v>38.9</v>
      </c>
      <c r="H163" s="19">
        <f t="shared" si="77"/>
        <v>275.90000000000003</v>
      </c>
      <c r="I163" s="19">
        <f t="shared" si="77"/>
        <v>0</v>
      </c>
      <c r="J163" s="59"/>
      <c r="K163" s="51"/>
    </row>
    <row r="164" spans="1:11" ht="15.75">
      <c r="A164" s="73"/>
      <c r="B164" s="70"/>
      <c r="C164" s="45"/>
      <c r="D164" s="14">
        <v>2015</v>
      </c>
      <c r="E164" s="5">
        <f t="shared" si="47"/>
        <v>96</v>
      </c>
      <c r="F164" s="20">
        <v>55</v>
      </c>
      <c r="G164" s="20">
        <v>0</v>
      </c>
      <c r="H164" s="20">
        <v>41</v>
      </c>
      <c r="I164" s="20">
        <v>0</v>
      </c>
      <c r="J164" s="59"/>
      <c r="K164" s="51"/>
    </row>
    <row r="165" spans="1:11" ht="15.75">
      <c r="A165" s="73"/>
      <c r="B165" s="70"/>
      <c r="C165" s="45"/>
      <c r="D165" s="14">
        <v>2016</v>
      </c>
      <c r="E165" s="5">
        <f t="shared" si="47"/>
        <v>97</v>
      </c>
      <c r="F165" s="20">
        <v>56</v>
      </c>
      <c r="G165" s="20">
        <v>0</v>
      </c>
      <c r="H165" s="20">
        <v>41</v>
      </c>
      <c r="I165" s="20">
        <v>0</v>
      </c>
      <c r="J165" s="59"/>
      <c r="K165" s="51"/>
    </row>
    <row r="166" spans="1:11" ht="15.75">
      <c r="A166" s="73"/>
      <c r="B166" s="70"/>
      <c r="C166" s="45"/>
      <c r="D166" s="14">
        <v>2017</v>
      </c>
      <c r="E166" s="5">
        <f t="shared" si="47"/>
        <v>146</v>
      </c>
      <c r="F166" s="20">
        <v>60.8</v>
      </c>
      <c r="G166" s="20">
        <v>38.9</v>
      </c>
      <c r="H166" s="20">
        <v>46.3</v>
      </c>
      <c r="I166" s="20">
        <v>0</v>
      </c>
      <c r="J166" s="59"/>
      <c r="K166" s="51"/>
    </row>
    <row r="167" spans="1:11" ht="15.75">
      <c r="A167" s="73"/>
      <c r="B167" s="70"/>
      <c r="C167" s="45"/>
      <c r="D167" s="4">
        <v>2018</v>
      </c>
      <c r="E167" s="5">
        <f t="shared" si="47"/>
        <v>32.799999999999997</v>
      </c>
      <c r="F167" s="20">
        <v>0</v>
      </c>
      <c r="G167" s="20">
        <v>0</v>
      </c>
      <c r="H167" s="20">
        <v>32.799999999999997</v>
      </c>
      <c r="I167" s="20">
        <v>0</v>
      </c>
      <c r="J167" s="59"/>
      <c r="K167" s="51"/>
    </row>
    <row r="168" spans="1:11" ht="15.75">
      <c r="A168" s="73"/>
      <c r="B168" s="70"/>
      <c r="C168" s="45"/>
      <c r="D168" s="4">
        <v>2019</v>
      </c>
      <c r="E168" s="5">
        <f t="shared" si="47"/>
        <v>32.799999999999997</v>
      </c>
      <c r="F168" s="20">
        <v>0</v>
      </c>
      <c r="G168" s="20">
        <v>0</v>
      </c>
      <c r="H168" s="20">
        <v>32.799999999999997</v>
      </c>
      <c r="I168" s="20">
        <v>0</v>
      </c>
      <c r="J168" s="59"/>
      <c r="K168" s="51"/>
    </row>
    <row r="169" spans="1:11" ht="15.75">
      <c r="A169" s="73"/>
      <c r="B169" s="70"/>
      <c r="C169" s="45"/>
      <c r="D169" s="4">
        <v>2020</v>
      </c>
      <c r="E169" s="5">
        <f t="shared" si="47"/>
        <v>41</v>
      </c>
      <c r="F169" s="20">
        <v>0</v>
      </c>
      <c r="G169" s="20">
        <v>0</v>
      </c>
      <c r="H169" s="20">
        <v>41</v>
      </c>
      <c r="I169" s="20">
        <v>0</v>
      </c>
      <c r="J169" s="59"/>
      <c r="K169" s="51"/>
    </row>
    <row r="170" spans="1:11" ht="15.75">
      <c r="A170" s="74"/>
      <c r="B170" s="71"/>
      <c r="C170" s="46"/>
      <c r="D170" s="4">
        <v>2021</v>
      </c>
      <c r="E170" s="5">
        <f t="shared" si="47"/>
        <v>41</v>
      </c>
      <c r="F170" s="20">
        <v>0</v>
      </c>
      <c r="G170" s="20">
        <v>0</v>
      </c>
      <c r="H170" s="20">
        <v>41</v>
      </c>
      <c r="I170" s="20">
        <v>0</v>
      </c>
      <c r="J170" s="59"/>
      <c r="K170" s="51"/>
    </row>
    <row r="171" spans="1:11" ht="15.75">
      <c r="A171" s="72" t="s">
        <v>18</v>
      </c>
      <c r="B171" s="47" t="s">
        <v>45</v>
      </c>
      <c r="C171" s="47"/>
      <c r="D171" s="16" t="s">
        <v>3</v>
      </c>
      <c r="E171" s="20">
        <f>E172+E173+E174+E175+E176+E177+E178</f>
        <v>201.8</v>
      </c>
      <c r="F171" s="20">
        <f t="shared" ref="F171:I171" si="78">F172+F173+F174+F175+F176+F177+F178</f>
        <v>0</v>
      </c>
      <c r="G171" s="20">
        <f t="shared" si="78"/>
        <v>0</v>
      </c>
      <c r="H171" s="20">
        <f t="shared" si="78"/>
        <v>201.8</v>
      </c>
      <c r="I171" s="20">
        <f t="shared" si="78"/>
        <v>0</v>
      </c>
      <c r="J171" s="59"/>
      <c r="K171" s="51"/>
    </row>
    <row r="172" spans="1:11" ht="15.75">
      <c r="A172" s="73"/>
      <c r="B172" s="70"/>
      <c r="C172" s="45"/>
      <c r="D172" s="14">
        <v>2015</v>
      </c>
      <c r="E172" s="5">
        <f t="shared" si="47"/>
        <v>40.200000000000003</v>
      </c>
      <c r="F172" s="20">
        <v>0</v>
      </c>
      <c r="G172" s="20">
        <v>0</v>
      </c>
      <c r="H172" s="20">
        <v>40.200000000000003</v>
      </c>
      <c r="I172" s="20">
        <v>0</v>
      </c>
      <c r="J172" s="59"/>
      <c r="K172" s="51"/>
    </row>
    <row r="173" spans="1:11" ht="15.75">
      <c r="A173" s="73"/>
      <c r="B173" s="70"/>
      <c r="C173" s="45"/>
      <c r="D173" s="14">
        <v>2016</v>
      </c>
      <c r="E173" s="5">
        <f t="shared" si="47"/>
        <v>40.1</v>
      </c>
      <c r="F173" s="20">
        <v>0</v>
      </c>
      <c r="G173" s="20">
        <v>0</v>
      </c>
      <c r="H173" s="20">
        <v>40.1</v>
      </c>
      <c r="I173" s="20">
        <v>0</v>
      </c>
      <c r="J173" s="59"/>
      <c r="K173" s="51"/>
    </row>
    <row r="174" spans="1:11" ht="15.75">
      <c r="A174" s="73"/>
      <c r="B174" s="70"/>
      <c r="C174" s="45"/>
      <c r="D174" s="14">
        <v>2017</v>
      </c>
      <c r="E174" s="5">
        <f t="shared" si="47"/>
        <v>40.1</v>
      </c>
      <c r="F174" s="20">
        <v>0</v>
      </c>
      <c r="G174" s="20">
        <v>0</v>
      </c>
      <c r="H174" s="20">
        <v>40.1</v>
      </c>
      <c r="I174" s="20">
        <v>0</v>
      </c>
      <c r="J174" s="59"/>
      <c r="K174" s="51"/>
    </row>
    <row r="175" spans="1:11" ht="15.75">
      <c r="A175" s="73"/>
      <c r="B175" s="70"/>
      <c r="C175" s="45"/>
      <c r="D175" s="4">
        <v>2018</v>
      </c>
      <c r="E175" s="5">
        <f t="shared" si="47"/>
        <v>40.1</v>
      </c>
      <c r="F175" s="20">
        <v>0</v>
      </c>
      <c r="G175" s="20">
        <v>0</v>
      </c>
      <c r="H175" s="20">
        <v>40.1</v>
      </c>
      <c r="I175" s="20">
        <v>0</v>
      </c>
      <c r="J175" s="59"/>
      <c r="K175" s="51"/>
    </row>
    <row r="176" spans="1:11" ht="15.75">
      <c r="A176" s="73"/>
      <c r="B176" s="70"/>
      <c r="C176" s="45"/>
      <c r="D176" s="4">
        <v>2019</v>
      </c>
      <c r="E176" s="5">
        <f t="shared" si="47"/>
        <v>41.3</v>
      </c>
      <c r="F176" s="20">
        <v>0</v>
      </c>
      <c r="G176" s="20">
        <v>0</v>
      </c>
      <c r="H176" s="20">
        <v>41.3</v>
      </c>
      <c r="I176" s="20">
        <v>0</v>
      </c>
      <c r="J176" s="59"/>
      <c r="K176" s="51"/>
    </row>
    <row r="177" spans="1:11" ht="15.75">
      <c r="A177" s="73"/>
      <c r="B177" s="70"/>
      <c r="C177" s="45"/>
      <c r="D177" s="4">
        <v>2020</v>
      </c>
      <c r="E177" s="5">
        <f t="shared" si="47"/>
        <v>0</v>
      </c>
      <c r="F177" s="20">
        <v>0</v>
      </c>
      <c r="G177" s="20">
        <v>0</v>
      </c>
      <c r="H177" s="20">
        <v>0</v>
      </c>
      <c r="I177" s="20">
        <v>0</v>
      </c>
      <c r="J177" s="59"/>
      <c r="K177" s="51"/>
    </row>
    <row r="178" spans="1:11" ht="15.75">
      <c r="A178" s="74"/>
      <c r="B178" s="71"/>
      <c r="C178" s="46"/>
      <c r="D178" s="4">
        <v>2021</v>
      </c>
      <c r="E178" s="5">
        <f t="shared" si="47"/>
        <v>0</v>
      </c>
      <c r="F178" s="20">
        <v>0</v>
      </c>
      <c r="G178" s="20">
        <v>0</v>
      </c>
      <c r="H178" s="20">
        <v>0</v>
      </c>
      <c r="I178" s="20">
        <v>0</v>
      </c>
      <c r="J178" s="59"/>
      <c r="K178" s="51"/>
    </row>
    <row r="179" spans="1:11" ht="15.75">
      <c r="A179" s="72" t="s">
        <v>19</v>
      </c>
      <c r="B179" s="47" t="s">
        <v>46</v>
      </c>
      <c r="C179" s="47"/>
      <c r="D179" s="16" t="s">
        <v>3</v>
      </c>
      <c r="E179" s="20">
        <f>E180+E181+E182+E183+E184+E185+E186</f>
        <v>4199.3999999999996</v>
      </c>
      <c r="F179" s="20">
        <f t="shared" ref="F179:I179" si="79">F180+F181+F182+F183+F184+F185+F186</f>
        <v>0</v>
      </c>
      <c r="G179" s="20">
        <f t="shared" si="79"/>
        <v>2951.1</v>
      </c>
      <c r="H179" s="20">
        <f t="shared" si="79"/>
        <v>1248.3000000000002</v>
      </c>
      <c r="I179" s="20">
        <f t="shared" si="79"/>
        <v>0</v>
      </c>
      <c r="J179" s="59"/>
      <c r="K179" s="51"/>
    </row>
    <row r="180" spans="1:11" ht="15.75">
      <c r="A180" s="73"/>
      <c r="B180" s="70"/>
      <c r="C180" s="45"/>
      <c r="D180" s="14">
        <v>2015</v>
      </c>
      <c r="E180" s="5">
        <f t="shared" si="47"/>
        <v>0</v>
      </c>
      <c r="F180" s="20">
        <v>0</v>
      </c>
      <c r="G180" s="20">
        <v>0</v>
      </c>
      <c r="H180" s="20">
        <v>0</v>
      </c>
      <c r="I180" s="20">
        <v>0</v>
      </c>
      <c r="J180" s="59"/>
      <c r="K180" s="51"/>
    </row>
    <row r="181" spans="1:11" ht="15.75">
      <c r="A181" s="73"/>
      <c r="B181" s="70"/>
      <c r="C181" s="45"/>
      <c r="D181" s="14">
        <v>2016</v>
      </c>
      <c r="E181" s="5">
        <f t="shared" si="47"/>
        <v>0</v>
      </c>
      <c r="F181" s="20">
        <v>0</v>
      </c>
      <c r="G181" s="20">
        <v>0</v>
      </c>
      <c r="H181" s="20">
        <v>0</v>
      </c>
      <c r="I181" s="20">
        <v>0</v>
      </c>
      <c r="J181" s="59"/>
      <c r="K181" s="51"/>
    </row>
    <row r="182" spans="1:11" ht="15.75">
      <c r="A182" s="73"/>
      <c r="B182" s="70"/>
      <c r="C182" s="45"/>
      <c r="D182" s="14">
        <v>2017</v>
      </c>
      <c r="E182" s="5">
        <f t="shared" si="47"/>
        <v>1831.9</v>
      </c>
      <c r="F182" s="20">
        <v>0</v>
      </c>
      <c r="G182" s="20">
        <v>1114.8</v>
      </c>
      <c r="H182" s="20">
        <v>717.1</v>
      </c>
      <c r="I182" s="20">
        <v>0</v>
      </c>
      <c r="J182" s="59"/>
      <c r="K182" s="51"/>
    </row>
    <row r="183" spans="1:11" ht="15.75">
      <c r="A183" s="73"/>
      <c r="B183" s="70"/>
      <c r="C183" s="45"/>
      <c r="D183" s="4">
        <v>2018</v>
      </c>
      <c r="E183" s="5">
        <f t="shared" si="47"/>
        <v>2367.5</v>
      </c>
      <c r="F183" s="20">
        <v>0</v>
      </c>
      <c r="G183" s="20">
        <v>1836.3</v>
      </c>
      <c r="H183" s="20">
        <v>531.20000000000005</v>
      </c>
      <c r="I183" s="20">
        <v>0</v>
      </c>
      <c r="J183" s="59"/>
      <c r="K183" s="51"/>
    </row>
    <row r="184" spans="1:11" ht="15.75">
      <c r="A184" s="73"/>
      <c r="B184" s="70"/>
      <c r="C184" s="45"/>
      <c r="D184" s="4">
        <v>2019</v>
      </c>
      <c r="E184" s="5">
        <f t="shared" si="47"/>
        <v>0</v>
      </c>
      <c r="F184" s="20">
        <v>0</v>
      </c>
      <c r="G184" s="20">
        <v>0</v>
      </c>
      <c r="H184" s="20">
        <v>0</v>
      </c>
      <c r="I184" s="20">
        <v>0</v>
      </c>
      <c r="J184" s="59"/>
      <c r="K184" s="51"/>
    </row>
    <row r="185" spans="1:11" ht="15.75">
      <c r="A185" s="73"/>
      <c r="B185" s="70"/>
      <c r="C185" s="45"/>
      <c r="D185" s="4">
        <v>2020</v>
      </c>
      <c r="E185" s="5">
        <f t="shared" si="47"/>
        <v>0</v>
      </c>
      <c r="F185" s="20">
        <v>0</v>
      </c>
      <c r="G185" s="20">
        <v>0</v>
      </c>
      <c r="H185" s="20">
        <v>0</v>
      </c>
      <c r="I185" s="20">
        <v>0</v>
      </c>
      <c r="J185" s="59"/>
      <c r="K185" s="51"/>
    </row>
    <row r="186" spans="1:11" ht="50.25" customHeight="1">
      <c r="A186" s="74"/>
      <c r="B186" s="71"/>
      <c r="C186" s="46"/>
      <c r="D186" s="4">
        <v>2021</v>
      </c>
      <c r="E186" s="5">
        <f t="shared" si="47"/>
        <v>0</v>
      </c>
      <c r="F186" s="20">
        <v>0</v>
      </c>
      <c r="G186" s="20">
        <v>0</v>
      </c>
      <c r="H186" s="20">
        <v>0</v>
      </c>
      <c r="I186" s="20">
        <v>0</v>
      </c>
      <c r="J186" s="59"/>
      <c r="K186" s="51"/>
    </row>
    <row r="187" spans="1:11" ht="15.75">
      <c r="A187" s="72" t="s">
        <v>20</v>
      </c>
      <c r="B187" s="47" t="s">
        <v>47</v>
      </c>
      <c r="C187" s="47"/>
      <c r="D187" s="16" t="s">
        <v>3</v>
      </c>
      <c r="E187" s="19">
        <f>E188+E189+E190+E191+E192+E193+E194</f>
        <v>163.20000000000002</v>
      </c>
      <c r="F187" s="19">
        <f t="shared" ref="F187:I187" si="80">F188+F189+F190+F191+F192+F193+F194</f>
        <v>111.6</v>
      </c>
      <c r="G187" s="19">
        <f t="shared" si="80"/>
        <v>35.200000000000003</v>
      </c>
      <c r="H187" s="19">
        <f t="shared" si="80"/>
        <v>16.399999999999999</v>
      </c>
      <c r="I187" s="19">
        <f t="shared" si="80"/>
        <v>0</v>
      </c>
      <c r="J187" s="59"/>
      <c r="K187" s="51"/>
    </row>
    <row r="188" spans="1:11" ht="15.75">
      <c r="A188" s="73"/>
      <c r="B188" s="70"/>
      <c r="C188" s="45"/>
      <c r="D188" s="14">
        <v>2015</v>
      </c>
      <c r="E188" s="5">
        <f t="shared" si="47"/>
        <v>0</v>
      </c>
      <c r="F188" s="20">
        <v>0</v>
      </c>
      <c r="G188" s="20">
        <v>0</v>
      </c>
      <c r="H188" s="20">
        <v>0</v>
      </c>
      <c r="I188" s="20">
        <v>0</v>
      </c>
      <c r="J188" s="59"/>
      <c r="K188" s="51"/>
    </row>
    <row r="189" spans="1:11" ht="15.75">
      <c r="A189" s="73"/>
      <c r="B189" s="70"/>
      <c r="C189" s="45"/>
      <c r="D189" s="14">
        <v>2016</v>
      </c>
      <c r="E189" s="5">
        <f t="shared" si="47"/>
        <v>0</v>
      </c>
      <c r="F189" s="20">
        <v>0</v>
      </c>
      <c r="G189" s="20">
        <v>0</v>
      </c>
      <c r="H189" s="20">
        <v>0</v>
      </c>
      <c r="I189" s="20">
        <v>0</v>
      </c>
      <c r="J189" s="59"/>
      <c r="K189" s="51"/>
    </row>
    <row r="190" spans="1:11" ht="15.75">
      <c r="A190" s="73"/>
      <c r="B190" s="70"/>
      <c r="C190" s="45"/>
      <c r="D190" s="14">
        <v>2017</v>
      </c>
      <c r="E190" s="5">
        <f t="shared" si="47"/>
        <v>0</v>
      </c>
      <c r="F190" s="20">
        <v>0</v>
      </c>
      <c r="G190" s="20">
        <v>0</v>
      </c>
      <c r="H190" s="20">
        <v>0</v>
      </c>
      <c r="I190" s="20">
        <v>0</v>
      </c>
      <c r="J190" s="59"/>
      <c r="K190" s="51"/>
    </row>
    <row r="191" spans="1:11" ht="15.75">
      <c r="A191" s="73"/>
      <c r="B191" s="70"/>
      <c r="C191" s="45"/>
      <c r="D191" s="4">
        <v>2018</v>
      </c>
      <c r="E191" s="5">
        <f t="shared" si="47"/>
        <v>81.600000000000009</v>
      </c>
      <c r="F191" s="20">
        <v>55.8</v>
      </c>
      <c r="G191" s="20">
        <v>17.600000000000001</v>
      </c>
      <c r="H191" s="20">
        <v>8.1999999999999993</v>
      </c>
      <c r="I191" s="20">
        <v>0</v>
      </c>
      <c r="J191" s="59"/>
      <c r="K191" s="51"/>
    </row>
    <row r="192" spans="1:11" ht="15.75">
      <c r="A192" s="73"/>
      <c r="B192" s="70"/>
      <c r="C192" s="45"/>
      <c r="D192" s="4">
        <v>2019</v>
      </c>
      <c r="E192" s="5">
        <f t="shared" si="47"/>
        <v>81.600000000000009</v>
      </c>
      <c r="F192" s="20">
        <v>55.8</v>
      </c>
      <c r="G192" s="20">
        <v>17.600000000000001</v>
      </c>
      <c r="H192" s="20">
        <v>8.1999999999999993</v>
      </c>
      <c r="I192" s="20">
        <v>0</v>
      </c>
      <c r="J192" s="59"/>
      <c r="K192" s="51"/>
    </row>
    <row r="193" spans="1:11" ht="15.75">
      <c r="A193" s="73"/>
      <c r="B193" s="70"/>
      <c r="C193" s="45"/>
      <c r="D193" s="4">
        <v>2020</v>
      </c>
      <c r="E193" s="5">
        <f t="shared" si="47"/>
        <v>0</v>
      </c>
      <c r="F193" s="20">
        <v>0</v>
      </c>
      <c r="G193" s="20">
        <v>0</v>
      </c>
      <c r="H193" s="20">
        <v>0</v>
      </c>
      <c r="I193" s="20">
        <v>0</v>
      </c>
      <c r="J193" s="59"/>
      <c r="K193" s="51"/>
    </row>
    <row r="194" spans="1:11" ht="15.75">
      <c r="A194" s="74"/>
      <c r="B194" s="71"/>
      <c r="C194" s="46"/>
      <c r="D194" s="4">
        <v>2021</v>
      </c>
      <c r="E194" s="5">
        <f t="shared" si="47"/>
        <v>0</v>
      </c>
      <c r="F194" s="20">
        <v>0</v>
      </c>
      <c r="G194" s="20">
        <v>0</v>
      </c>
      <c r="H194" s="20">
        <v>0</v>
      </c>
      <c r="I194" s="20">
        <v>0</v>
      </c>
      <c r="J194" s="60"/>
      <c r="K194" s="52"/>
    </row>
    <row r="195" spans="1:11" ht="15.75" hidden="1">
      <c r="A195" s="72" t="s">
        <v>21</v>
      </c>
      <c r="B195" s="117"/>
      <c r="C195" s="29"/>
      <c r="D195" s="16" t="s">
        <v>3</v>
      </c>
      <c r="E195" s="19">
        <f>E196+E197+E198+E199+E200+E201+E202</f>
        <v>0</v>
      </c>
      <c r="F195" s="19">
        <f t="shared" ref="F195:I195" si="81">F196+F197+F198+F199+F200+F201+F202</f>
        <v>0</v>
      </c>
      <c r="G195" s="19">
        <f t="shared" si="81"/>
        <v>0</v>
      </c>
      <c r="H195" s="19">
        <f t="shared" si="81"/>
        <v>0</v>
      </c>
      <c r="I195" s="19">
        <f t="shared" si="81"/>
        <v>0</v>
      </c>
      <c r="J195" s="21"/>
      <c r="K195" s="21"/>
    </row>
    <row r="196" spans="1:11" ht="15.75" hidden="1">
      <c r="A196" s="73"/>
      <c r="B196" s="121"/>
      <c r="C196" s="30"/>
      <c r="D196" s="14">
        <v>2015</v>
      </c>
      <c r="E196" s="5">
        <f t="shared" si="47"/>
        <v>0</v>
      </c>
      <c r="F196" s="20"/>
      <c r="G196" s="20"/>
      <c r="H196" s="20"/>
      <c r="I196" s="20"/>
      <c r="J196" s="21"/>
      <c r="K196" s="21"/>
    </row>
    <row r="197" spans="1:11" ht="15.75" hidden="1">
      <c r="A197" s="73"/>
      <c r="B197" s="121"/>
      <c r="C197" s="30"/>
      <c r="D197" s="14">
        <v>2016</v>
      </c>
      <c r="E197" s="5">
        <f t="shared" ref="E197:E202" si="82">F197+G197+H197+I197</f>
        <v>0</v>
      </c>
      <c r="F197" s="20"/>
      <c r="G197" s="20"/>
      <c r="H197" s="20"/>
      <c r="I197" s="20"/>
      <c r="J197" s="21"/>
      <c r="K197" s="21"/>
    </row>
    <row r="198" spans="1:11" ht="15.75" hidden="1">
      <c r="A198" s="73"/>
      <c r="B198" s="121"/>
      <c r="C198" s="30"/>
      <c r="D198" s="14">
        <v>2017</v>
      </c>
      <c r="E198" s="5">
        <f t="shared" si="82"/>
        <v>0</v>
      </c>
      <c r="F198" s="20"/>
      <c r="G198" s="20"/>
      <c r="H198" s="20"/>
      <c r="I198" s="20"/>
      <c r="J198" s="21"/>
      <c r="K198" s="21"/>
    </row>
    <row r="199" spans="1:11" ht="15.75" hidden="1">
      <c r="A199" s="73"/>
      <c r="B199" s="121"/>
      <c r="C199" s="30"/>
      <c r="D199" s="4">
        <v>2018</v>
      </c>
      <c r="E199" s="5">
        <f t="shared" si="82"/>
        <v>0</v>
      </c>
      <c r="F199" s="20"/>
      <c r="G199" s="20"/>
      <c r="H199" s="20"/>
      <c r="I199" s="20"/>
      <c r="J199" s="21"/>
      <c r="K199" s="21"/>
    </row>
    <row r="200" spans="1:11" ht="15.75" hidden="1">
      <c r="A200" s="73"/>
      <c r="B200" s="121"/>
      <c r="C200" s="30"/>
      <c r="D200" s="4">
        <v>2019</v>
      </c>
      <c r="E200" s="5">
        <f t="shared" si="82"/>
        <v>0</v>
      </c>
      <c r="F200" s="22"/>
      <c r="G200" s="22"/>
      <c r="H200" s="22"/>
      <c r="I200" s="22"/>
      <c r="J200" s="21"/>
      <c r="K200" s="21"/>
    </row>
    <row r="201" spans="1:11" ht="15.75" hidden="1">
      <c r="A201" s="73"/>
      <c r="B201" s="121"/>
      <c r="C201" s="30"/>
      <c r="D201" s="4">
        <v>2020</v>
      </c>
      <c r="E201" s="5">
        <f t="shared" si="82"/>
        <v>0</v>
      </c>
      <c r="F201" s="22"/>
      <c r="G201" s="22"/>
      <c r="H201" s="22"/>
      <c r="I201" s="22"/>
      <c r="J201" s="21"/>
      <c r="K201" s="21"/>
    </row>
    <row r="202" spans="1:11" ht="15.75" hidden="1">
      <c r="A202" s="74"/>
      <c r="B202" s="122"/>
      <c r="C202" s="31"/>
      <c r="D202" s="4">
        <v>2021</v>
      </c>
      <c r="E202" s="5">
        <f t="shared" si="82"/>
        <v>0</v>
      </c>
      <c r="F202" s="22"/>
      <c r="G202" s="22"/>
      <c r="H202" s="22"/>
      <c r="I202" s="22"/>
      <c r="J202" s="21"/>
      <c r="K202" s="21"/>
    </row>
    <row r="203" spans="1:11" ht="15.75" hidden="1">
      <c r="A203" s="72" t="s">
        <v>22</v>
      </c>
      <c r="B203" s="117"/>
      <c r="C203" s="29"/>
      <c r="D203" s="16" t="s">
        <v>3</v>
      </c>
      <c r="E203" s="23">
        <f>E204+E205+E206+E207+E208+E209+E210</f>
        <v>0</v>
      </c>
      <c r="F203" s="23">
        <f t="shared" ref="F203:I203" si="83">F204+F205+F206+F207+F208+F209+F210</f>
        <v>0</v>
      </c>
      <c r="G203" s="23">
        <f t="shared" si="83"/>
        <v>0</v>
      </c>
      <c r="H203" s="23">
        <f t="shared" si="83"/>
        <v>0</v>
      </c>
      <c r="I203" s="23">
        <f t="shared" si="83"/>
        <v>0</v>
      </c>
      <c r="J203" s="21"/>
      <c r="K203" s="21"/>
    </row>
    <row r="204" spans="1:11" ht="15.75" hidden="1">
      <c r="A204" s="73"/>
      <c r="B204" s="121"/>
      <c r="C204" s="30"/>
      <c r="D204" s="14">
        <v>2015</v>
      </c>
      <c r="E204" s="5">
        <f t="shared" ref="E204:E210" si="84">F204+G204+H204+I204</f>
        <v>0</v>
      </c>
      <c r="F204" s="22"/>
      <c r="G204" s="22"/>
      <c r="H204" s="22"/>
      <c r="I204" s="22"/>
      <c r="J204" s="21"/>
      <c r="K204" s="21"/>
    </row>
    <row r="205" spans="1:11" ht="15.75" hidden="1">
      <c r="A205" s="73"/>
      <c r="B205" s="121"/>
      <c r="C205" s="30"/>
      <c r="D205" s="14">
        <v>2016</v>
      </c>
      <c r="E205" s="5">
        <f t="shared" si="84"/>
        <v>0</v>
      </c>
      <c r="F205" s="22"/>
      <c r="G205" s="22"/>
      <c r="H205" s="22"/>
      <c r="I205" s="22"/>
      <c r="J205" s="21"/>
      <c r="K205" s="21"/>
    </row>
    <row r="206" spans="1:11" ht="15.75" hidden="1">
      <c r="A206" s="73"/>
      <c r="B206" s="121"/>
      <c r="C206" s="30"/>
      <c r="D206" s="14">
        <v>2017</v>
      </c>
      <c r="E206" s="5">
        <f t="shared" si="84"/>
        <v>0</v>
      </c>
      <c r="F206" s="22"/>
      <c r="G206" s="22"/>
      <c r="H206" s="22"/>
      <c r="I206" s="22"/>
      <c r="J206" s="21"/>
      <c r="K206" s="21"/>
    </row>
    <row r="207" spans="1:11" ht="15.75" hidden="1">
      <c r="A207" s="73"/>
      <c r="B207" s="121"/>
      <c r="C207" s="30"/>
      <c r="D207" s="4">
        <v>2018</v>
      </c>
      <c r="E207" s="5">
        <f t="shared" si="84"/>
        <v>0</v>
      </c>
      <c r="F207" s="22"/>
      <c r="G207" s="22"/>
      <c r="H207" s="22"/>
      <c r="I207" s="22"/>
      <c r="J207" s="21"/>
      <c r="K207" s="21"/>
    </row>
    <row r="208" spans="1:11" ht="15.75" hidden="1">
      <c r="A208" s="73"/>
      <c r="B208" s="121"/>
      <c r="C208" s="30"/>
      <c r="D208" s="4">
        <v>2019</v>
      </c>
      <c r="E208" s="5">
        <f t="shared" si="84"/>
        <v>0</v>
      </c>
      <c r="F208" s="22"/>
      <c r="G208" s="22"/>
      <c r="H208" s="22"/>
      <c r="I208" s="22"/>
      <c r="J208" s="21"/>
      <c r="K208" s="21"/>
    </row>
    <row r="209" spans="1:11" ht="15.75" hidden="1">
      <c r="A209" s="73"/>
      <c r="B209" s="121"/>
      <c r="C209" s="30"/>
      <c r="D209" s="4">
        <v>2020</v>
      </c>
      <c r="E209" s="5">
        <f t="shared" si="84"/>
        <v>0</v>
      </c>
      <c r="F209" s="22"/>
      <c r="G209" s="22"/>
      <c r="H209" s="22"/>
      <c r="I209" s="22"/>
      <c r="J209" s="21"/>
      <c r="K209" s="21"/>
    </row>
    <row r="210" spans="1:11" ht="15.75" hidden="1">
      <c r="A210" s="74"/>
      <c r="B210" s="122"/>
      <c r="C210" s="31"/>
      <c r="D210" s="4">
        <v>2021</v>
      </c>
      <c r="E210" s="5">
        <f t="shared" si="84"/>
        <v>0</v>
      </c>
      <c r="F210" s="22"/>
      <c r="G210" s="22"/>
      <c r="H210" s="22"/>
      <c r="I210" s="22"/>
      <c r="J210" s="21"/>
      <c r="K210" s="21"/>
    </row>
    <row r="211" spans="1:11" ht="15.75" hidden="1">
      <c r="A211" s="72" t="s">
        <v>23</v>
      </c>
      <c r="B211" s="117"/>
      <c r="C211" s="29"/>
      <c r="D211" s="16" t="s">
        <v>3</v>
      </c>
      <c r="E211" s="23">
        <f>E212+E213+E214+E215+E216+E217+E218</f>
        <v>0</v>
      </c>
      <c r="F211" s="23">
        <f t="shared" ref="F211:I211" si="85">F212+F213+F214+F215+F216+F217+F218</f>
        <v>0</v>
      </c>
      <c r="G211" s="23">
        <f t="shared" si="85"/>
        <v>0</v>
      </c>
      <c r="H211" s="23">
        <f t="shared" si="85"/>
        <v>0</v>
      </c>
      <c r="I211" s="23">
        <f t="shared" si="85"/>
        <v>0</v>
      </c>
      <c r="J211" s="21"/>
      <c r="K211" s="21"/>
    </row>
    <row r="212" spans="1:11" ht="15.75" hidden="1">
      <c r="A212" s="73"/>
      <c r="B212" s="121"/>
      <c r="C212" s="30"/>
      <c r="D212" s="14">
        <v>2015</v>
      </c>
      <c r="E212" s="5">
        <f t="shared" ref="E212:E282" si="86">F212+G212+H212+I212</f>
        <v>0</v>
      </c>
      <c r="F212" s="22"/>
      <c r="G212" s="22"/>
      <c r="H212" s="22"/>
      <c r="I212" s="22"/>
      <c r="J212" s="21"/>
      <c r="K212" s="21"/>
    </row>
    <row r="213" spans="1:11" ht="15.75" hidden="1">
      <c r="A213" s="73"/>
      <c r="B213" s="121"/>
      <c r="C213" s="30"/>
      <c r="D213" s="14">
        <v>2016</v>
      </c>
      <c r="E213" s="5">
        <f t="shared" si="86"/>
        <v>0</v>
      </c>
      <c r="F213" s="22"/>
      <c r="G213" s="22"/>
      <c r="H213" s="22"/>
      <c r="I213" s="22"/>
      <c r="J213" s="21"/>
      <c r="K213" s="21"/>
    </row>
    <row r="214" spans="1:11" ht="15.75" hidden="1">
      <c r="A214" s="73"/>
      <c r="B214" s="121"/>
      <c r="C214" s="30"/>
      <c r="D214" s="14">
        <v>2017</v>
      </c>
      <c r="E214" s="5">
        <f t="shared" si="86"/>
        <v>0</v>
      </c>
      <c r="F214" s="22"/>
      <c r="G214" s="22"/>
      <c r="H214" s="22"/>
      <c r="I214" s="22"/>
      <c r="J214" s="21"/>
      <c r="K214" s="21"/>
    </row>
    <row r="215" spans="1:11" ht="15.75" hidden="1">
      <c r="A215" s="73"/>
      <c r="B215" s="121"/>
      <c r="C215" s="30"/>
      <c r="D215" s="4">
        <v>2018</v>
      </c>
      <c r="E215" s="5">
        <f t="shared" si="86"/>
        <v>0</v>
      </c>
      <c r="F215" s="22"/>
      <c r="G215" s="22"/>
      <c r="H215" s="22"/>
      <c r="I215" s="22"/>
      <c r="J215" s="21"/>
      <c r="K215" s="21"/>
    </row>
    <row r="216" spans="1:11" ht="15.75" hidden="1">
      <c r="A216" s="73"/>
      <c r="B216" s="121"/>
      <c r="C216" s="30"/>
      <c r="D216" s="4">
        <v>2019</v>
      </c>
      <c r="E216" s="5">
        <f t="shared" si="86"/>
        <v>0</v>
      </c>
      <c r="F216" s="22"/>
      <c r="G216" s="22"/>
      <c r="H216" s="22"/>
      <c r="I216" s="22"/>
      <c r="J216" s="21"/>
      <c r="K216" s="21"/>
    </row>
    <row r="217" spans="1:11" ht="15.75" hidden="1">
      <c r="A217" s="73"/>
      <c r="B217" s="121"/>
      <c r="C217" s="30"/>
      <c r="D217" s="4">
        <v>2020</v>
      </c>
      <c r="E217" s="5">
        <f t="shared" si="86"/>
        <v>0</v>
      </c>
      <c r="F217" s="22"/>
      <c r="G217" s="22"/>
      <c r="H217" s="22"/>
      <c r="I217" s="22"/>
      <c r="J217" s="21"/>
      <c r="K217" s="21"/>
    </row>
    <row r="218" spans="1:11" ht="15.75" hidden="1">
      <c r="A218" s="74"/>
      <c r="B218" s="122"/>
      <c r="C218" s="31"/>
      <c r="D218" s="4">
        <v>2021</v>
      </c>
      <c r="E218" s="5">
        <f t="shared" si="86"/>
        <v>0</v>
      </c>
      <c r="F218" s="22"/>
      <c r="G218" s="22"/>
      <c r="H218" s="22"/>
      <c r="I218" s="22"/>
      <c r="J218" s="21"/>
      <c r="K218" s="21"/>
    </row>
    <row r="219" spans="1:11" ht="15.75">
      <c r="A219" s="72" t="s">
        <v>24</v>
      </c>
      <c r="B219" s="49" t="s">
        <v>48</v>
      </c>
      <c r="C219" s="49"/>
      <c r="D219" s="16" t="s">
        <v>3</v>
      </c>
      <c r="E219" s="19">
        <f>E220+E221+E222+E223+E224+E225+E226</f>
        <v>25299.7</v>
      </c>
      <c r="F219" s="19">
        <f t="shared" ref="F219:I219" si="87">F220+F221+F222+F223+F224+F225+F226</f>
        <v>0</v>
      </c>
      <c r="G219" s="19">
        <f t="shared" si="87"/>
        <v>4200.6000000000004</v>
      </c>
      <c r="H219" s="19">
        <f t="shared" si="87"/>
        <v>21078.1</v>
      </c>
      <c r="I219" s="19">
        <f t="shared" si="87"/>
        <v>21</v>
      </c>
      <c r="J219" s="58" t="s">
        <v>80</v>
      </c>
      <c r="K219" s="50" t="s">
        <v>76</v>
      </c>
    </row>
    <row r="220" spans="1:11" ht="15.75">
      <c r="A220" s="73"/>
      <c r="B220" s="127"/>
      <c r="C220" s="45"/>
      <c r="D220" s="14">
        <v>2015</v>
      </c>
      <c r="E220" s="5">
        <f t="shared" si="86"/>
        <v>2841.2999999999997</v>
      </c>
      <c r="F220" s="20">
        <f t="shared" ref="F220:F226" si="88">F228+F252</f>
        <v>0</v>
      </c>
      <c r="G220" s="20">
        <f t="shared" ref="G220:I220" si="89">G228+G252</f>
        <v>799.6</v>
      </c>
      <c r="H220" s="20">
        <f t="shared" si="89"/>
        <v>2021.1</v>
      </c>
      <c r="I220" s="20">
        <f t="shared" si="89"/>
        <v>20.6</v>
      </c>
      <c r="J220" s="59"/>
      <c r="K220" s="51"/>
    </row>
    <row r="221" spans="1:11" ht="15.75">
      <c r="A221" s="73"/>
      <c r="B221" s="127"/>
      <c r="C221" s="45"/>
      <c r="D221" s="14">
        <v>2016</v>
      </c>
      <c r="E221" s="5">
        <f t="shared" si="86"/>
        <v>2556.8000000000002</v>
      </c>
      <c r="F221" s="20">
        <f t="shared" si="88"/>
        <v>0</v>
      </c>
      <c r="G221" s="20">
        <f t="shared" ref="G221:I221" si="90">G229+G253</f>
        <v>560.4</v>
      </c>
      <c r="H221" s="20">
        <f t="shared" si="90"/>
        <v>1996</v>
      </c>
      <c r="I221" s="20">
        <f t="shared" si="90"/>
        <v>0.4</v>
      </c>
      <c r="J221" s="59"/>
      <c r="K221" s="51"/>
    </row>
    <row r="222" spans="1:11" ht="15.75">
      <c r="A222" s="73"/>
      <c r="B222" s="127"/>
      <c r="C222" s="45"/>
      <c r="D222" s="14">
        <v>2017</v>
      </c>
      <c r="E222" s="5">
        <f t="shared" si="86"/>
        <v>3296.6</v>
      </c>
      <c r="F222" s="20">
        <f t="shared" si="88"/>
        <v>0</v>
      </c>
      <c r="G222" s="20">
        <f t="shared" ref="G222:I222" si="91">G230+G254</f>
        <v>1046.5999999999999</v>
      </c>
      <c r="H222" s="20">
        <f t="shared" si="91"/>
        <v>2250</v>
      </c>
      <c r="I222" s="20">
        <f t="shared" si="91"/>
        <v>0</v>
      </c>
      <c r="J222" s="59"/>
      <c r="K222" s="51"/>
    </row>
    <row r="223" spans="1:11" ht="15.75">
      <c r="A223" s="73"/>
      <c r="B223" s="127"/>
      <c r="C223" s="45"/>
      <c r="D223" s="4">
        <v>2018</v>
      </c>
      <c r="E223" s="5">
        <f t="shared" si="86"/>
        <v>4055</v>
      </c>
      <c r="F223" s="20">
        <f t="shared" si="88"/>
        <v>0</v>
      </c>
      <c r="G223" s="20">
        <f t="shared" ref="G223:I223" si="92">G231+G255</f>
        <v>1794</v>
      </c>
      <c r="H223" s="20">
        <f t="shared" si="92"/>
        <v>2261</v>
      </c>
      <c r="I223" s="20">
        <f t="shared" si="92"/>
        <v>0</v>
      </c>
      <c r="J223" s="59"/>
      <c r="K223" s="51"/>
    </row>
    <row r="224" spans="1:11" ht="15.75">
      <c r="A224" s="73"/>
      <c r="B224" s="127"/>
      <c r="C224" s="45"/>
      <c r="D224" s="4">
        <v>2019</v>
      </c>
      <c r="E224" s="5">
        <f t="shared" si="86"/>
        <v>4250</v>
      </c>
      <c r="F224" s="20">
        <f t="shared" si="88"/>
        <v>0</v>
      </c>
      <c r="G224" s="20">
        <f t="shared" ref="G224:I224" si="93">G232+G256</f>
        <v>0</v>
      </c>
      <c r="H224" s="20">
        <f t="shared" si="93"/>
        <v>4250</v>
      </c>
      <c r="I224" s="20">
        <f t="shared" si="93"/>
        <v>0</v>
      </c>
      <c r="J224" s="59"/>
      <c r="K224" s="51"/>
    </row>
    <row r="225" spans="1:11" ht="15.75">
      <c r="A225" s="73"/>
      <c r="B225" s="127"/>
      <c r="C225" s="45"/>
      <c r="D225" s="4">
        <v>2020</v>
      </c>
      <c r="E225" s="5">
        <f t="shared" si="86"/>
        <v>4150</v>
      </c>
      <c r="F225" s="20">
        <f t="shared" si="88"/>
        <v>0</v>
      </c>
      <c r="G225" s="20">
        <f t="shared" ref="G225:I225" si="94">G233+G257</f>
        <v>0</v>
      </c>
      <c r="H225" s="20">
        <f t="shared" si="94"/>
        <v>4150</v>
      </c>
      <c r="I225" s="20">
        <f t="shared" si="94"/>
        <v>0</v>
      </c>
      <c r="J225" s="59"/>
      <c r="K225" s="51"/>
    </row>
    <row r="226" spans="1:11" ht="15.75">
      <c r="A226" s="74"/>
      <c r="B226" s="128"/>
      <c r="C226" s="46"/>
      <c r="D226" s="4">
        <v>2021</v>
      </c>
      <c r="E226" s="5">
        <f t="shared" si="86"/>
        <v>4150</v>
      </c>
      <c r="F226" s="20">
        <f t="shared" si="88"/>
        <v>0</v>
      </c>
      <c r="G226" s="20">
        <f t="shared" ref="G226:I226" si="95">G234+G258</f>
        <v>0</v>
      </c>
      <c r="H226" s="20">
        <f t="shared" si="95"/>
        <v>4150</v>
      </c>
      <c r="I226" s="20">
        <f t="shared" si="95"/>
        <v>0</v>
      </c>
      <c r="J226" s="59"/>
      <c r="K226" s="51"/>
    </row>
    <row r="227" spans="1:11" ht="15.75">
      <c r="A227" s="72" t="s">
        <v>25</v>
      </c>
      <c r="B227" s="47" t="s">
        <v>49</v>
      </c>
      <c r="C227" s="47"/>
      <c r="D227" s="16" t="s">
        <v>3</v>
      </c>
      <c r="E227" s="19">
        <f>E228+E229+E230+E231+E232+E233+E234</f>
        <v>21283.4</v>
      </c>
      <c r="F227" s="19">
        <f t="shared" ref="F227:I227" si="96">F228+F229+F230+F231+F232+F233+F234</f>
        <v>0</v>
      </c>
      <c r="G227" s="19">
        <f t="shared" si="96"/>
        <v>1360</v>
      </c>
      <c r="H227" s="19">
        <f t="shared" si="96"/>
        <v>19902.400000000001</v>
      </c>
      <c r="I227" s="19">
        <f t="shared" si="96"/>
        <v>21</v>
      </c>
      <c r="J227" s="59"/>
      <c r="K227" s="51"/>
    </row>
    <row r="228" spans="1:11" ht="15.75">
      <c r="A228" s="73"/>
      <c r="B228" s="70"/>
      <c r="C228" s="45"/>
      <c r="D228" s="14">
        <v>2015</v>
      </c>
      <c r="E228" s="5">
        <f t="shared" si="86"/>
        <v>2841.2999999999997</v>
      </c>
      <c r="F228" s="20">
        <f t="shared" ref="F228:F234" si="97">F236+F244</f>
        <v>0</v>
      </c>
      <c r="G228" s="20">
        <f t="shared" ref="G228:I228" si="98">G236+G244</f>
        <v>799.6</v>
      </c>
      <c r="H228" s="20">
        <f t="shared" si="98"/>
        <v>2021.1</v>
      </c>
      <c r="I228" s="20">
        <f t="shared" si="98"/>
        <v>20.6</v>
      </c>
      <c r="J228" s="59"/>
      <c r="K228" s="51"/>
    </row>
    <row r="229" spans="1:11" ht="15.75">
      <c r="A229" s="73"/>
      <c r="B229" s="70"/>
      <c r="C229" s="45"/>
      <c r="D229" s="14">
        <v>2016</v>
      </c>
      <c r="E229" s="5">
        <f t="shared" si="86"/>
        <v>2556.8000000000002</v>
      </c>
      <c r="F229" s="20">
        <f t="shared" si="97"/>
        <v>0</v>
      </c>
      <c r="G229" s="20">
        <f t="shared" ref="G229:I229" si="99">G237+G245</f>
        <v>560.4</v>
      </c>
      <c r="H229" s="20">
        <f t="shared" si="99"/>
        <v>1996</v>
      </c>
      <c r="I229" s="20">
        <f t="shared" si="99"/>
        <v>0.4</v>
      </c>
      <c r="J229" s="59"/>
      <c r="K229" s="51"/>
    </row>
    <row r="230" spans="1:11" ht="15.75">
      <c r="A230" s="73"/>
      <c r="B230" s="70"/>
      <c r="C230" s="45"/>
      <c r="D230" s="14">
        <v>2017</v>
      </c>
      <c r="E230" s="5">
        <f t="shared" si="86"/>
        <v>1593.3</v>
      </c>
      <c r="F230" s="20">
        <f t="shared" si="97"/>
        <v>0</v>
      </c>
      <c r="G230" s="20">
        <f t="shared" ref="G230:I230" si="100">G238+G246</f>
        <v>0</v>
      </c>
      <c r="H230" s="20">
        <f t="shared" si="100"/>
        <v>1593.3</v>
      </c>
      <c r="I230" s="20">
        <f t="shared" si="100"/>
        <v>0</v>
      </c>
      <c r="J230" s="59"/>
      <c r="K230" s="51"/>
    </row>
    <row r="231" spans="1:11" ht="15.75">
      <c r="A231" s="73"/>
      <c r="B231" s="70"/>
      <c r="C231" s="45"/>
      <c r="D231" s="4">
        <v>2018</v>
      </c>
      <c r="E231" s="5">
        <f t="shared" si="86"/>
        <v>1742</v>
      </c>
      <c r="F231" s="20">
        <f t="shared" si="97"/>
        <v>0</v>
      </c>
      <c r="G231" s="20">
        <f t="shared" ref="G231:I231" si="101">G239+G247</f>
        <v>0</v>
      </c>
      <c r="H231" s="20">
        <f t="shared" si="101"/>
        <v>1742</v>
      </c>
      <c r="I231" s="20">
        <f t="shared" si="101"/>
        <v>0</v>
      </c>
      <c r="J231" s="59"/>
      <c r="K231" s="51"/>
    </row>
    <row r="232" spans="1:11" ht="15.75">
      <c r="A232" s="73"/>
      <c r="B232" s="70"/>
      <c r="C232" s="45"/>
      <c r="D232" s="4">
        <v>2019</v>
      </c>
      <c r="E232" s="5">
        <f t="shared" si="86"/>
        <v>4250</v>
      </c>
      <c r="F232" s="20">
        <f t="shared" si="97"/>
        <v>0</v>
      </c>
      <c r="G232" s="20">
        <f t="shared" ref="G232:I232" si="102">G240+G248</f>
        <v>0</v>
      </c>
      <c r="H232" s="20">
        <f t="shared" si="102"/>
        <v>4250</v>
      </c>
      <c r="I232" s="20">
        <f t="shared" si="102"/>
        <v>0</v>
      </c>
      <c r="J232" s="59"/>
      <c r="K232" s="51"/>
    </row>
    <row r="233" spans="1:11" ht="15.75">
      <c r="A233" s="73"/>
      <c r="B233" s="70"/>
      <c r="C233" s="45"/>
      <c r="D233" s="4">
        <v>2020</v>
      </c>
      <c r="E233" s="5">
        <f t="shared" si="86"/>
        <v>4150</v>
      </c>
      <c r="F233" s="20">
        <f t="shared" si="97"/>
        <v>0</v>
      </c>
      <c r="G233" s="20">
        <f t="shared" ref="G233:I233" si="103">G241+G249</f>
        <v>0</v>
      </c>
      <c r="H233" s="20">
        <f t="shared" si="103"/>
        <v>4150</v>
      </c>
      <c r="I233" s="20">
        <f t="shared" si="103"/>
        <v>0</v>
      </c>
      <c r="J233" s="59"/>
      <c r="K233" s="51"/>
    </row>
    <row r="234" spans="1:11" ht="15.75">
      <c r="A234" s="74"/>
      <c r="B234" s="71"/>
      <c r="C234" s="46"/>
      <c r="D234" s="4">
        <v>2021</v>
      </c>
      <c r="E234" s="5">
        <f t="shared" si="86"/>
        <v>4150</v>
      </c>
      <c r="F234" s="20">
        <f t="shared" si="97"/>
        <v>0</v>
      </c>
      <c r="G234" s="20">
        <f t="shared" ref="G234:I234" si="104">G242+G250</f>
        <v>0</v>
      </c>
      <c r="H234" s="20">
        <f t="shared" si="104"/>
        <v>4150</v>
      </c>
      <c r="I234" s="20">
        <f t="shared" si="104"/>
        <v>0</v>
      </c>
      <c r="J234" s="59"/>
      <c r="K234" s="51"/>
    </row>
    <row r="235" spans="1:11" ht="15.75">
      <c r="A235" s="72" t="s">
        <v>68</v>
      </c>
      <c r="B235" s="47" t="s">
        <v>70</v>
      </c>
      <c r="C235" s="47"/>
      <c r="D235" s="16" t="s">
        <v>3</v>
      </c>
      <c r="E235" s="19">
        <f>E236+E237+E238+E239+E240+E241+E242</f>
        <v>1963.1000000000001</v>
      </c>
      <c r="F235" s="19">
        <f t="shared" ref="F235:I235" si="105">F236+F237+F238+F239+F240+F241+F242</f>
        <v>0</v>
      </c>
      <c r="G235" s="19">
        <f t="shared" si="105"/>
        <v>1360</v>
      </c>
      <c r="H235" s="19">
        <f t="shared" si="105"/>
        <v>603.1</v>
      </c>
      <c r="I235" s="19">
        <f t="shared" si="105"/>
        <v>0</v>
      </c>
      <c r="J235" s="59"/>
      <c r="K235" s="51"/>
    </row>
    <row r="236" spans="1:11" ht="15.75">
      <c r="A236" s="73"/>
      <c r="B236" s="70"/>
      <c r="C236" s="45"/>
      <c r="D236" s="14">
        <v>2015</v>
      </c>
      <c r="E236" s="5">
        <f t="shared" ref="E236:E242" si="106">F236+G236+H236+I236</f>
        <v>841.7</v>
      </c>
      <c r="F236" s="20">
        <v>0</v>
      </c>
      <c r="G236" s="20">
        <v>799.6</v>
      </c>
      <c r="H236" s="20">
        <v>42.1</v>
      </c>
      <c r="I236" s="20">
        <v>0</v>
      </c>
      <c r="J236" s="59"/>
      <c r="K236" s="51"/>
    </row>
    <row r="237" spans="1:11" ht="15.75">
      <c r="A237" s="73"/>
      <c r="B237" s="70"/>
      <c r="C237" s="45"/>
      <c r="D237" s="14">
        <v>2016</v>
      </c>
      <c r="E237" s="5">
        <f t="shared" si="106"/>
        <v>1121.4000000000001</v>
      </c>
      <c r="F237" s="20">
        <v>0</v>
      </c>
      <c r="G237" s="20">
        <v>560.4</v>
      </c>
      <c r="H237" s="20">
        <v>561</v>
      </c>
      <c r="I237" s="20">
        <v>0</v>
      </c>
      <c r="J237" s="59"/>
      <c r="K237" s="51"/>
    </row>
    <row r="238" spans="1:11" ht="15.75">
      <c r="A238" s="73"/>
      <c r="B238" s="70"/>
      <c r="C238" s="45"/>
      <c r="D238" s="14">
        <v>2017</v>
      </c>
      <c r="E238" s="5">
        <f t="shared" si="106"/>
        <v>0</v>
      </c>
      <c r="F238" s="20">
        <v>0</v>
      </c>
      <c r="G238" s="20">
        <v>0</v>
      </c>
      <c r="H238" s="20">
        <v>0</v>
      </c>
      <c r="I238" s="20">
        <v>0</v>
      </c>
      <c r="J238" s="59"/>
      <c r="K238" s="51"/>
    </row>
    <row r="239" spans="1:11" ht="15.75">
      <c r="A239" s="73"/>
      <c r="B239" s="70"/>
      <c r="C239" s="45"/>
      <c r="D239" s="4">
        <v>2018</v>
      </c>
      <c r="E239" s="5">
        <f t="shared" si="106"/>
        <v>0</v>
      </c>
      <c r="F239" s="20">
        <v>0</v>
      </c>
      <c r="G239" s="20">
        <v>0</v>
      </c>
      <c r="H239" s="20">
        <v>0</v>
      </c>
      <c r="I239" s="20">
        <v>0</v>
      </c>
      <c r="J239" s="59"/>
      <c r="K239" s="51"/>
    </row>
    <row r="240" spans="1:11" ht="15.75">
      <c r="A240" s="73"/>
      <c r="B240" s="70"/>
      <c r="C240" s="45"/>
      <c r="D240" s="4">
        <v>2019</v>
      </c>
      <c r="E240" s="5">
        <f t="shared" si="106"/>
        <v>0</v>
      </c>
      <c r="F240" s="20">
        <v>0</v>
      </c>
      <c r="G240" s="20">
        <v>0</v>
      </c>
      <c r="H240" s="20">
        <v>0</v>
      </c>
      <c r="I240" s="20">
        <v>0</v>
      </c>
      <c r="J240" s="59"/>
      <c r="K240" s="51"/>
    </row>
    <row r="241" spans="1:11" ht="15.75">
      <c r="A241" s="73"/>
      <c r="B241" s="70"/>
      <c r="C241" s="45"/>
      <c r="D241" s="4">
        <v>2020</v>
      </c>
      <c r="E241" s="5">
        <f t="shared" si="106"/>
        <v>0</v>
      </c>
      <c r="F241" s="20">
        <v>0</v>
      </c>
      <c r="G241" s="20">
        <v>0</v>
      </c>
      <c r="H241" s="20">
        <v>0</v>
      </c>
      <c r="I241" s="20">
        <v>0</v>
      </c>
      <c r="J241" s="59"/>
      <c r="K241" s="51"/>
    </row>
    <row r="242" spans="1:11" ht="15.75">
      <c r="A242" s="74"/>
      <c r="B242" s="71"/>
      <c r="C242" s="46"/>
      <c r="D242" s="4">
        <v>2021</v>
      </c>
      <c r="E242" s="5">
        <f t="shared" si="106"/>
        <v>0</v>
      </c>
      <c r="F242" s="20">
        <v>0</v>
      </c>
      <c r="G242" s="20">
        <v>0</v>
      </c>
      <c r="H242" s="20">
        <v>0</v>
      </c>
      <c r="I242" s="20">
        <v>0</v>
      </c>
      <c r="J242" s="59"/>
      <c r="K242" s="51"/>
    </row>
    <row r="243" spans="1:11" ht="15.75">
      <c r="A243" s="72" t="s">
        <v>69</v>
      </c>
      <c r="B243" s="47" t="s">
        <v>71</v>
      </c>
      <c r="C243" s="47"/>
      <c r="D243" s="16" t="s">
        <v>3</v>
      </c>
      <c r="E243" s="19">
        <f>E244+E245+E246+E247+E248+E249+E250</f>
        <v>19320.3</v>
      </c>
      <c r="F243" s="19">
        <f t="shared" ref="F243:I243" si="107">F244+F245+F246+F247+F248+F249+F250</f>
        <v>0</v>
      </c>
      <c r="G243" s="19">
        <f t="shared" si="107"/>
        <v>0</v>
      </c>
      <c r="H243" s="19">
        <f t="shared" si="107"/>
        <v>19299.3</v>
      </c>
      <c r="I243" s="19">
        <f t="shared" si="107"/>
        <v>21</v>
      </c>
      <c r="J243" s="59"/>
      <c r="K243" s="51"/>
    </row>
    <row r="244" spans="1:11" ht="15.75">
      <c r="A244" s="73"/>
      <c r="B244" s="70"/>
      <c r="C244" s="45"/>
      <c r="D244" s="14">
        <v>2015</v>
      </c>
      <c r="E244" s="5">
        <f t="shared" ref="E244:E250" si="108">F244+G244+H244+I244</f>
        <v>1999.6</v>
      </c>
      <c r="F244" s="24">
        <v>0</v>
      </c>
      <c r="G244" s="24">
        <v>0</v>
      </c>
      <c r="H244" s="24">
        <v>1979</v>
      </c>
      <c r="I244" s="24">
        <v>20.6</v>
      </c>
      <c r="J244" s="59"/>
      <c r="K244" s="51"/>
    </row>
    <row r="245" spans="1:11" ht="15.75">
      <c r="A245" s="73"/>
      <c r="B245" s="70"/>
      <c r="C245" s="45"/>
      <c r="D245" s="14">
        <v>2016</v>
      </c>
      <c r="E245" s="5">
        <f t="shared" si="108"/>
        <v>1435.4</v>
      </c>
      <c r="F245" s="24">
        <v>0</v>
      </c>
      <c r="G245" s="24">
        <v>0</v>
      </c>
      <c r="H245" s="24">
        <v>1435</v>
      </c>
      <c r="I245" s="24">
        <v>0.4</v>
      </c>
      <c r="J245" s="59"/>
      <c r="K245" s="51"/>
    </row>
    <row r="246" spans="1:11" ht="15.75">
      <c r="A246" s="73"/>
      <c r="B246" s="70"/>
      <c r="C246" s="45"/>
      <c r="D246" s="14">
        <v>2017</v>
      </c>
      <c r="E246" s="5">
        <f t="shared" si="108"/>
        <v>1593.3</v>
      </c>
      <c r="F246" s="24">
        <v>0</v>
      </c>
      <c r="G246" s="24">
        <v>0</v>
      </c>
      <c r="H246" s="24">
        <v>1593.3</v>
      </c>
      <c r="I246" s="24">
        <v>0</v>
      </c>
      <c r="J246" s="59"/>
      <c r="K246" s="51"/>
    </row>
    <row r="247" spans="1:11" ht="15.75">
      <c r="A247" s="73"/>
      <c r="B247" s="70"/>
      <c r="C247" s="45"/>
      <c r="D247" s="4">
        <v>2018</v>
      </c>
      <c r="E247" s="5">
        <f t="shared" si="108"/>
        <v>1742</v>
      </c>
      <c r="F247" s="24">
        <v>0</v>
      </c>
      <c r="G247" s="24">
        <v>0</v>
      </c>
      <c r="H247" s="24">
        <v>1742</v>
      </c>
      <c r="I247" s="24">
        <v>0</v>
      </c>
      <c r="J247" s="59"/>
      <c r="K247" s="51"/>
    </row>
    <row r="248" spans="1:11" ht="15.75">
      <c r="A248" s="73"/>
      <c r="B248" s="70"/>
      <c r="C248" s="45"/>
      <c r="D248" s="4">
        <v>2019</v>
      </c>
      <c r="E248" s="5">
        <f t="shared" si="108"/>
        <v>4250</v>
      </c>
      <c r="F248" s="24">
        <v>0</v>
      </c>
      <c r="G248" s="24">
        <v>0</v>
      </c>
      <c r="H248" s="24">
        <v>4250</v>
      </c>
      <c r="I248" s="24">
        <v>0</v>
      </c>
      <c r="J248" s="59"/>
      <c r="K248" s="51"/>
    </row>
    <row r="249" spans="1:11" ht="15.75">
      <c r="A249" s="73"/>
      <c r="B249" s="70"/>
      <c r="C249" s="45"/>
      <c r="D249" s="4">
        <v>2020</v>
      </c>
      <c r="E249" s="5">
        <f t="shared" si="108"/>
        <v>4150</v>
      </c>
      <c r="F249" s="24">
        <v>0</v>
      </c>
      <c r="G249" s="24">
        <v>0</v>
      </c>
      <c r="H249" s="24">
        <v>4150</v>
      </c>
      <c r="I249" s="24">
        <v>0</v>
      </c>
      <c r="J249" s="59"/>
      <c r="K249" s="51"/>
    </row>
    <row r="250" spans="1:11" ht="15.75">
      <c r="A250" s="74"/>
      <c r="B250" s="71"/>
      <c r="C250" s="46"/>
      <c r="D250" s="4">
        <v>2021</v>
      </c>
      <c r="E250" s="5">
        <f t="shared" si="108"/>
        <v>4150</v>
      </c>
      <c r="F250" s="24">
        <v>0</v>
      </c>
      <c r="G250" s="24">
        <v>0</v>
      </c>
      <c r="H250" s="24">
        <v>4150</v>
      </c>
      <c r="I250" s="24">
        <v>0</v>
      </c>
      <c r="J250" s="59"/>
      <c r="K250" s="51"/>
    </row>
    <row r="251" spans="1:11" ht="15.75">
      <c r="A251" s="72" t="s">
        <v>51</v>
      </c>
      <c r="B251" s="67" t="s">
        <v>50</v>
      </c>
      <c r="C251" s="67"/>
      <c r="D251" s="16" t="s">
        <v>3</v>
      </c>
      <c r="E251" s="5">
        <f>E252+E253+E254+E255+E256+E257+E258</f>
        <v>4016.3</v>
      </c>
      <c r="F251" s="5">
        <f t="shared" ref="F251:I251" si="109">F252+F253+F254+F255+F256+F257+F258</f>
        <v>0</v>
      </c>
      <c r="G251" s="5">
        <f t="shared" si="109"/>
        <v>2840.6</v>
      </c>
      <c r="H251" s="5">
        <f t="shared" si="109"/>
        <v>1175.7</v>
      </c>
      <c r="I251" s="5">
        <f t="shared" si="109"/>
        <v>0</v>
      </c>
      <c r="J251" s="59"/>
      <c r="K251" s="51"/>
    </row>
    <row r="252" spans="1:11" ht="15.75">
      <c r="A252" s="73"/>
      <c r="B252" s="93"/>
      <c r="C252" s="65"/>
      <c r="D252" s="14">
        <v>2015</v>
      </c>
      <c r="E252" s="5">
        <f t="shared" si="86"/>
        <v>0</v>
      </c>
      <c r="F252" s="24">
        <v>0</v>
      </c>
      <c r="G252" s="24">
        <v>0</v>
      </c>
      <c r="H252" s="24">
        <v>0</v>
      </c>
      <c r="I252" s="24">
        <v>0</v>
      </c>
      <c r="J252" s="59"/>
      <c r="K252" s="51"/>
    </row>
    <row r="253" spans="1:11" ht="15.75">
      <c r="A253" s="73"/>
      <c r="B253" s="93"/>
      <c r="C253" s="65"/>
      <c r="D253" s="14">
        <v>2016</v>
      </c>
      <c r="E253" s="5">
        <f t="shared" si="86"/>
        <v>0</v>
      </c>
      <c r="F253" s="24">
        <v>0</v>
      </c>
      <c r="G253" s="24">
        <v>0</v>
      </c>
      <c r="H253" s="24">
        <v>0</v>
      </c>
      <c r="I253" s="24">
        <v>0</v>
      </c>
      <c r="J253" s="59"/>
      <c r="K253" s="51"/>
    </row>
    <row r="254" spans="1:11" ht="15.75">
      <c r="A254" s="73"/>
      <c r="B254" s="93"/>
      <c r="C254" s="65"/>
      <c r="D254" s="14">
        <v>2017</v>
      </c>
      <c r="E254" s="5">
        <f t="shared" si="86"/>
        <v>1703.3</v>
      </c>
      <c r="F254" s="24">
        <v>0</v>
      </c>
      <c r="G254" s="24">
        <v>1046.5999999999999</v>
      </c>
      <c r="H254" s="24">
        <v>656.7</v>
      </c>
      <c r="I254" s="24">
        <v>0</v>
      </c>
      <c r="J254" s="59"/>
      <c r="K254" s="51"/>
    </row>
    <row r="255" spans="1:11" ht="15.75">
      <c r="A255" s="73"/>
      <c r="B255" s="93"/>
      <c r="C255" s="65"/>
      <c r="D255" s="4">
        <v>2018</v>
      </c>
      <c r="E255" s="5">
        <f t="shared" si="86"/>
        <v>2313</v>
      </c>
      <c r="F255" s="24">
        <v>0</v>
      </c>
      <c r="G255" s="24">
        <v>1794</v>
      </c>
      <c r="H255" s="24">
        <v>519</v>
      </c>
      <c r="I255" s="24">
        <v>0</v>
      </c>
      <c r="J255" s="59"/>
      <c r="K255" s="51"/>
    </row>
    <row r="256" spans="1:11" ht="15.75">
      <c r="A256" s="73"/>
      <c r="B256" s="93"/>
      <c r="C256" s="65"/>
      <c r="D256" s="4">
        <v>2019</v>
      </c>
      <c r="E256" s="5">
        <f t="shared" si="86"/>
        <v>0</v>
      </c>
      <c r="F256" s="24">
        <v>0</v>
      </c>
      <c r="G256" s="24">
        <v>0</v>
      </c>
      <c r="H256" s="24">
        <v>0</v>
      </c>
      <c r="I256" s="24">
        <v>0</v>
      </c>
      <c r="J256" s="59"/>
      <c r="K256" s="51"/>
    </row>
    <row r="257" spans="1:11" ht="15.75">
      <c r="A257" s="73"/>
      <c r="B257" s="93"/>
      <c r="C257" s="65"/>
      <c r="D257" s="4">
        <v>2020</v>
      </c>
      <c r="E257" s="5">
        <f t="shared" si="86"/>
        <v>0</v>
      </c>
      <c r="F257" s="24">
        <v>0</v>
      </c>
      <c r="G257" s="24">
        <v>0</v>
      </c>
      <c r="H257" s="24">
        <v>0</v>
      </c>
      <c r="I257" s="24">
        <v>0</v>
      </c>
      <c r="J257" s="59"/>
      <c r="K257" s="51"/>
    </row>
    <row r="258" spans="1:11" ht="51" customHeight="1">
      <c r="A258" s="74"/>
      <c r="B258" s="94"/>
      <c r="C258" s="66"/>
      <c r="D258" s="4">
        <v>2021</v>
      </c>
      <c r="E258" s="5">
        <f t="shared" si="86"/>
        <v>0</v>
      </c>
      <c r="F258" s="24">
        <v>0</v>
      </c>
      <c r="G258" s="24">
        <v>0</v>
      </c>
      <c r="H258" s="24">
        <v>0</v>
      </c>
      <c r="I258" s="24">
        <v>0</v>
      </c>
      <c r="J258" s="60"/>
      <c r="K258" s="52"/>
    </row>
    <row r="259" spans="1:11" ht="15.75">
      <c r="A259" s="114" t="s">
        <v>26</v>
      </c>
      <c r="B259" s="44" t="s">
        <v>52</v>
      </c>
      <c r="C259" s="44"/>
      <c r="D259" s="16" t="s">
        <v>3</v>
      </c>
      <c r="E259" s="19">
        <f>E260+E261+E262+E263+E264+E265+E266</f>
        <v>76594.2</v>
      </c>
      <c r="F259" s="19">
        <f t="shared" ref="F259:I259" si="110">F260+F261+F262+F263+F264+F265+F266</f>
        <v>0</v>
      </c>
      <c r="G259" s="19">
        <f t="shared" si="110"/>
        <v>0</v>
      </c>
      <c r="H259" s="19">
        <f t="shared" si="110"/>
        <v>75845</v>
      </c>
      <c r="I259" s="19">
        <f t="shared" si="110"/>
        <v>749.2</v>
      </c>
      <c r="J259" s="58" t="s">
        <v>81</v>
      </c>
      <c r="K259" s="50" t="s">
        <v>76</v>
      </c>
    </row>
    <row r="260" spans="1:11" ht="15.75">
      <c r="A260" s="115"/>
      <c r="B260" s="112"/>
      <c r="C260" s="45"/>
      <c r="D260" s="16">
        <v>2015</v>
      </c>
      <c r="E260" s="5">
        <f t="shared" si="86"/>
        <v>10405.9</v>
      </c>
      <c r="F260" s="19">
        <f t="shared" ref="F260:F266" si="111">F268</f>
        <v>0</v>
      </c>
      <c r="G260" s="19">
        <f t="shared" ref="G260:I260" si="112">G268</f>
        <v>0</v>
      </c>
      <c r="H260" s="19">
        <f t="shared" si="112"/>
        <v>10037</v>
      </c>
      <c r="I260" s="19">
        <f t="shared" si="112"/>
        <v>368.9</v>
      </c>
      <c r="J260" s="59"/>
      <c r="K260" s="51"/>
    </row>
    <row r="261" spans="1:11" ht="15.75">
      <c r="A261" s="115"/>
      <c r="B261" s="112"/>
      <c r="C261" s="45"/>
      <c r="D261" s="16">
        <v>2016</v>
      </c>
      <c r="E261" s="5">
        <f t="shared" si="86"/>
        <v>10353.299999999999</v>
      </c>
      <c r="F261" s="19">
        <f t="shared" si="111"/>
        <v>0</v>
      </c>
      <c r="G261" s="19">
        <f t="shared" ref="G261:I261" si="113">G269</f>
        <v>0</v>
      </c>
      <c r="H261" s="19">
        <f t="shared" si="113"/>
        <v>9973</v>
      </c>
      <c r="I261" s="19">
        <f t="shared" si="113"/>
        <v>380.3</v>
      </c>
      <c r="J261" s="59"/>
      <c r="K261" s="51"/>
    </row>
    <row r="262" spans="1:11" ht="15.75">
      <c r="A262" s="115"/>
      <c r="B262" s="112"/>
      <c r="C262" s="45"/>
      <c r="D262" s="16">
        <v>2017</v>
      </c>
      <c r="E262" s="5">
        <f t="shared" si="86"/>
        <v>10230</v>
      </c>
      <c r="F262" s="19">
        <f t="shared" si="111"/>
        <v>0</v>
      </c>
      <c r="G262" s="19">
        <f t="shared" ref="G262:I262" si="114">G270</f>
        <v>0</v>
      </c>
      <c r="H262" s="19">
        <f t="shared" si="114"/>
        <v>10230</v>
      </c>
      <c r="I262" s="19">
        <f t="shared" si="114"/>
        <v>0</v>
      </c>
      <c r="J262" s="59"/>
      <c r="K262" s="51"/>
    </row>
    <row r="263" spans="1:11" ht="15.75">
      <c r="A263" s="115"/>
      <c r="B263" s="112"/>
      <c r="C263" s="45"/>
      <c r="D263" s="18">
        <v>2018</v>
      </c>
      <c r="E263" s="5">
        <f t="shared" si="86"/>
        <v>11151</v>
      </c>
      <c r="F263" s="19">
        <f t="shared" si="111"/>
        <v>0</v>
      </c>
      <c r="G263" s="19">
        <f t="shared" ref="G263:I263" si="115">G271</f>
        <v>0</v>
      </c>
      <c r="H263" s="19">
        <f t="shared" si="115"/>
        <v>11151</v>
      </c>
      <c r="I263" s="19">
        <f t="shared" si="115"/>
        <v>0</v>
      </c>
      <c r="J263" s="59"/>
      <c r="K263" s="51"/>
    </row>
    <row r="264" spans="1:11" ht="15.75">
      <c r="A264" s="115"/>
      <c r="B264" s="112"/>
      <c r="C264" s="45"/>
      <c r="D264" s="18">
        <v>2019</v>
      </c>
      <c r="E264" s="5">
        <f t="shared" si="86"/>
        <v>12054</v>
      </c>
      <c r="F264" s="19">
        <f t="shared" si="111"/>
        <v>0</v>
      </c>
      <c r="G264" s="19">
        <f t="shared" ref="G264:I264" si="116">G272</f>
        <v>0</v>
      </c>
      <c r="H264" s="19">
        <f t="shared" si="116"/>
        <v>12054</v>
      </c>
      <c r="I264" s="19">
        <f t="shared" si="116"/>
        <v>0</v>
      </c>
      <c r="J264" s="59"/>
      <c r="K264" s="51"/>
    </row>
    <row r="265" spans="1:11" ht="15.75">
      <c r="A265" s="115"/>
      <c r="B265" s="112"/>
      <c r="C265" s="45"/>
      <c r="D265" s="18">
        <v>2020</v>
      </c>
      <c r="E265" s="5">
        <f t="shared" si="86"/>
        <v>11200</v>
      </c>
      <c r="F265" s="19">
        <f t="shared" si="111"/>
        <v>0</v>
      </c>
      <c r="G265" s="19">
        <f t="shared" ref="G265:I265" si="117">G273</f>
        <v>0</v>
      </c>
      <c r="H265" s="19">
        <f t="shared" si="117"/>
        <v>11200</v>
      </c>
      <c r="I265" s="19">
        <f t="shared" si="117"/>
        <v>0</v>
      </c>
      <c r="J265" s="59"/>
      <c r="K265" s="51"/>
    </row>
    <row r="266" spans="1:11" ht="15.75">
      <c r="A266" s="116"/>
      <c r="B266" s="113"/>
      <c r="C266" s="46"/>
      <c r="D266" s="18">
        <v>2021</v>
      </c>
      <c r="E266" s="5">
        <f t="shared" si="86"/>
        <v>11200</v>
      </c>
      <c r="F266" s="19">
        <f t="shared" si="111"/>
        <v>0</v>
      </c>
      <c r="G266" s="19">
        <f t="shared" ref="G266:I266" si="118">G274</f>
        <v>0</v>
      </c>
      <c r="H266" s="19">
        <f t="shared" si="118"/>
        <v>11200</v>
      </c>
      <c r="I266" s="19">
        <f t="shared" si="118"/>
        <v>0</v>
      </c>
      <c r="J266" s="59"/>
      <c r="K266" s="51"/>
    </row>
    <row r="267" spans="1:11" ht="15.75">
      <c r="A267" s="72" t="s">
        <v>27</v>
      </c>
      <c r="B267" s="47" t="s">
        <v>53</v>
      </c>
      <c r="C267" s="47"/>
      <c r="D267" s="16" t="s">
        <v>3</v>
      </c>
      <c r="E267" s="19">
        <f>E268+E269+E270+E271+E272+E273+E274</f>
        <v>76594.2</v>
      </c>
      <c r="F267" s="19">
        <f t="shared" ref="F267:I267" si="119">F268+F269+F270+F271+F272+F273+F274</f>
        <v>0</v>
      </c>
      <c r="G267" s="19">
        <f t="shared" si="119"/>
        <v>0</v>
      </c>
      <c r="H267" s="19">
        <f t="shared" si="119"/>
        <v>75845</v>
      </c>
      <c r="I267" s="19">
        <f t="shared" si="119"/>
        <v>749.2</v>
      </c>
      <c r="J267" s="59"/>
      <c r="K267" s="51"/>
    </row>
    <row r="268" spans="1:11" ht="15.75">
      <c r="A268" s="73"/>
      <c r="B268" s="70"/>
      <c r="C268" s="45"/>
      <c r="D268" s="14">
        <v>2015</v>
      </c>
      <c r="E268" s="5">
        <f t="shared" si="86"/>
        <v>10405.9</v>
      </c>
      <c r="F268" s="20">
        <v>0</v>
      </c>
      <c r="G268" s="20">
        <v>0</v>
      </c>
      <c r="H268" s="20">
        <v>10037</v>
      </c>
      <c r="I268" s="20">
        <v>368.9</v>
      </c>
      <c r="J268" s="59"/>
      <c r="K268" s="51"/>
    </row>
    <row r="269" spans="1:11" ht="15.75">
      <c r="A269" s="73"/>
      <c r="B269" s="70"/>
      <c r="C269" s="45"/>
      <c r="D269" s="14">
        <v>2016</v>
      </c>
      <c r="E269" s="5">
        <f t="shared" si="86"/>
        <v>10353.299999999999</v>
      </c>
      <c r="F269" s="20">
        <v>0</v>
      </c>
      <c r="G269" s="20">
        <v>0</v>
      </c>
      <c r="H269" s="20">
        <v>9973</v>
      </c>
      <c r="I269" s="20">
        <v>380.3</v>
      </c>
      <c r="J269" s="59"/>
      <c r="K269" s="51"/>
    </row>
    <row r="270" spans="1:11" ht="15.75">
      <c r="A270" s="73"/>
      <c r="B270" s="70"/>
      <c r="C270" s="45"/>
      <c r="D270" s="14">
        <v>2017</v>
      </c>
      <c r="E270" s="5">
        <f t="shared" si="86"/>
        <v>10230</v>
      </c>
      <c r="F270" s="20">
        <v>0</v>
      </c>
      <c r="G270" s="20">
        <v>0</v>
      </c>
      <c r="H270" s="20">
        <v>10230</v>
      </c>
      <c r="I270" s="20">
        <v>0</v>
      </c>
      <c r="J270" s="59"/>
      <c r="K270" s="51"/>
    </row>
    <row r="271" spans="1:11" ht="15.75">
      <c r="A271" s="73"/>
      <c r="B271" s="70"/>
      <c r="C271" s="45"/>
      <c r="D271" s="4">
        <v>2018</v>
      </c>
      <c r="E271" s="5">
        <f t="shared" si="86"/>
        <v>11151</v>
      </c>
      <c r="F271" s="20">
        <v>0</v>
      </c>
      <c r="G271" s="20">
        <v>0</v>
      </c>
      <c r="H271" s="20">
        <v>11151</v>
      </c>
      <c r="I271" s="20">
        <v>0</v>
      </c>
      <c r="J271" s="59"/>
      <c r="K271" s="51"/>
    </row>
    <row r="272" spans="1:11" ht="15.75">
      <c r="A272" s="73"/>
      <c r="B272" s="70"/>
      <c r="C272" s="45"/>
      <c r="D272" s="4">
        <v>2019</v>
      </c>
      <c r="E272" s="5">
        <f t="shared" si="86"/>
        <v>12054</v>
      </c>
      <c r="F272" s="20">
        <v>0</v>
      </c>
      <c r="G272" s="20">
        <v>0</v>
      </c>
      <c r="H272" s="20">
        <v>12054</v>
      </c>
      <c r="I272" s="20">
        <v>0</v>
      </c>
      <c r="J272" s="59"/>
      <c r="K272" s="51"/>
    </row>
    <row r="273" spans="1:11" ht="15.75">
      <c r="A273" s="73"/>
      <c r="B273" s="70"/>
      <c r="C273" s="45"/>
      <c r="D273" s="4">
        <v>2020</v>
      </c>
      <c r="E273" s="5">
        <f t="shared" si="86"/>
        <v>11200</v>
      </c>
      <c r="F273" s="20">
        <v>0</v>
      </c>
      <c r="G273" s="20">
        <v>0</v>
      </c>
      <c r="H273" s="20">
        <v>11200</v>
      </c>
      <c r="I273" s="20">
        <v>0</v>
      </c>
      <c r="J273" s="59"/>
      <c r="K273" s="51"/>
    </row>
    <row r="274" spans="1:11" ht="15.75">
      <c r="A274" s="74"/>
      <c r="B274" s="71"/>
      <c r="C274" s="46"/>
      <c r="D274" s="4">
        <v>2021</v>
      </c>
      <c r="E274" s="5">
        <f t="shared" si="86"/>
        <v>11200</v>
      </c>
      <c r="F274" s="20">
        <v>0</v>
      </c>
      <c r="G274" s="20">
        <v>0</v>
      </c>
      <c r="H274" s="20">
        <v>11200</v>
      </c>
      <c r="I274" s="20">
        <v>0</v>
      </c>
      <c r="J274" s="60"/>
      <c r="K274" s="52"/>
    </row>
    <row r="275" spans="1:11" ht="15.75" customHeight="1">
      <c r="A275" s="114" t="s">
        <v>28</v>
      </c>
      <c r="B275" s="44" t="s">
        <v>54</v>
      </c>
      <c r="C275" s="44"/>
      <c r="D275" s="16" t="s">
        <v>3</v>
      </c>
      <c r="E275" s="19">
        <f>E276+E277+E278+E279+E280+E281+E282</f>
        <v>6177.5</v>
      </c>
      <c r="F275" s="19">
        <f t="shared" ref="F275:I275" si="120">F276+F277+F278+F279+F280+F281+F282</f>
        <v>0</v>
      </c>
      <c r="G275" s="19">
        <f t="shared" si="120"/>
        <v>0</v>
      </c>
      <c r="H275" s="19">
        <f t="shared" si="120"/>
        <v>6177.5</v>
      </c>
      <c r="I275" s="19">
        <f t="shared" si="120"/>
        <v>0</v>
      </c>
      <c r="J275" s="50" t="s">
        <v>82</v>
      </c>
      <c r="K275" s="53"/>
    </row>
    <row r="276" spans="1:11" ht="15.75">
      <c r="A276" s="115"/>
      <c r="B276" s="112"/>
      <c r="C276" s="45"/>
      <c r="D276" s="16">
        <v>2015</v>
      </c>
      <c r="E276" s="5">
        <f t="shared" si="86"/>
        <v>936</v>
      </c>
      <c r="F276" s="19">
        <f t="shared" ref="F276:F282" si="121">F292</f>
        <v>0</v>
      </c>
      <c r="G276" s="19">
        <f t="shared" ref="G276:I276" si="122">G292</f>
        <v>0</v>
      </c>
      <c r="H276" s="19">
        <f t="shared" si="122"/>
        <v>936</v>
      </c>
      <c r="I276" s="19">
        <f t="shared" si="122"/>
        <v>0</v>
      </c>
      <c r="J276" s="51"/>
      <c r="K276" s="54"/>
    </row>
    <row r="277" spans="1:11" ht="15.75">
      <c r="A277" s="115"/>
      <c r="B277" s="112"/>
      <c r="C277" s="45"/>
      <c r="D277" s="16">
        <v>2016</v>
      </c>
      <c r="E277" s="5">
        <f t="shared" si="86"/>
        <v>948.5</v>
      </c>
      <c r="F277" s="19">
        <f t="shared" si="121"/>
        <v>0</v>
      </c>
      <c r="G277" s="19">
        <f t="shared" ref="G277:I277" si="123">G293</f>
        <v>0</v>
      </c>
      <c r="H277" s="19">
        <f t="shared" si="123"/>
        <v>948.5</v>
      </c>
      <c r="I277" s="19">
        <f t="shared" si="123"/>
        <v>0</v>
      </c>
      <c r="J277" s="51"/>
      <c r="K277" s="54"/>
    </row>
    <row r="278" spans="1:11" ht="15.75">
      <c r="A278" s="115"/>
      <c r="B278" s="112"/>
      <c r="C278" s="45"/>
      <c r="D278" s="16">
        <v>2017</v>
      </c>
      <c r="E278" s="5">
        <f t="shared" si="86"/>
        <v>1413</v>
      </c>
      <c r="F278" s="19">
        <f t="shared" si="121"/>
        <v>0</v>
      </c>
      <c r="G278" s="19">
        <f t="shared" ref="G278:I278" si="124">G294</f>
        <v>0</v>
      </c>
      <c r="H278" s="19">
        <f t="shared" si="124"/>
        <v>1413</v>
      </c>
      <c r="I278" s="19">
        <f t="shared" si="124"/>
        <v>0</v>
      </c>
      <c r="J278" s="51"/>
      <c r="K278" s="54"/>
    </row>
    <row r="279" spans="1:11" ht="15.75">
      <c r="A279" s="115"/>
      <c r="B279" s="112"/>
      <c r="C279" s="45"/>
      <c r="D279" s="18">
        <v>2018</v>
      </c>
      <c r="E279" s="5">
        <f t="shared" si="86"/>
        <v>1050</v>
      </c>
      <c r="F279" s="19">
        <f t="shared" si="121"/>
        <v>0</v>
      </c>
      <c r="G279" s="19">
        <f t="shared" ref="G279:I279" si="125">G295</f>
        <v>0</v>
      </c>
      <c r="H279" s="19">
        <f t="shared" si="125"/>
        <v>1050</v>
      </c>
      <c r="I279" s="19">
        <f t="shared" si="125"/>
        <v>0</v>
      </c>
      <c r="J279" s="51"/>
      <c r="K279" s="54"/>
    </row>
    <row r="280" spans="1:11" ht="15.75">
      <c r="A280" s="115"/>
      <c r="B280" s="112"/>
      <c r="C280" s="45"/>
      <c r="D280" s="18">
        <v>2019</v>
      </c>
      <c r="E280" s="5">
        <f t="shared" si="86"/>
        <v>1130</v>
      </c>
      <c r="F280" s="19">
        <f t="shared" si="121"/>
        <v>0</v>
      </c>
      <c r="G280" s="19">
        <f t="shared" ref="G280:I280" si="126">G296</f>
        <v>0</v>
      </c>
      <c r="H280" s="19">
        <f t="shared" si="126"/>
        <v>1130</v>
      </c>
      <c r="I280" s="19">
        <f t="shared" si="126"/>
        <v>0</v>
      </c>
      <c r="J280" s="51"/>
      <c r="K280" s="54"/>
    </row>
    <row r="281" spans="1:11" ht="15.75">
      <c r="A281" s="115"/>
      <c r="B281" s="112"/>
      <c r="C281" s="45"/>
      <c r="D281" s="18">
        <v>2020</v>
      </c>
      <c r="E281" s="5">
        <f t="shared" si="86"/>
        <v>350</v>
      </c>
      <c r="F281" s="19">
        <f t="shared" si="121"/>
        <v>0</v>
      </c>
      <c r="G281" s="19">
        <f t="shared" ref="G281:I281" si="127">G297</f>
        <v>0</v>
      </c>
      <c r="H281" s="19">
        <f t="shared" si="127"/>
        <v>350</v>
      </c>
      <c r="I281" s="19">
        <f t="shared" si="127"/>
        <v>0</v>
      </c>
      <c r="J281" s="51"/>
      <c r="K281" s="54"/>
    </row>
    <row r="282" spans="1:11" ht="15.75">
      <c r="A282" s="116"/>
      <c r="B282" s="113"/>
      <c r="C282" s="46"/>
      <c r="D282" s="18">
        <v>2021</v>
      </c>
      <c r="E282" s="5">
        <f t="shared" si="86"/>
        <v>350</v>
      </c>
      <c r="F282" s="19">
        <f t="shared" si="121"/>
        <v>0</v>
      </c>
      <c r="G282" s="19">
        <f t="shared" ref="G282:I282" si="128">G298</f>
        <v>0</v>
      </c>
      <c r="H282" s="19">
        <f t="shared" si="128"/>
        <v>350</v>
      </c>
      <c r="I282" s="19">
        <f t="shared" si="128"/>
        <v>0</v>
      </c>
      <c r="J282" s="51"/>
      <c r="K282" s="54"/>
    </row>
    <row r="283" spans="1:11" ht="15.75" hidden="1" customHeight="1">
      <c r="A283" s="120"/>
      <c r="B283" s="117"/>
      <c r="C283" s="29"/>
      <c r="D283" s="16" t="s">
        <v>3</v>
      </c>
      <c r="E283" s="22"/>
      <c r="F283" s="22"/>
      <c r="G283" s="22"/>
      <c r="H283" s="22"/>
      <c r="I283" s="22"/>
      <c r="J283" s="51"/>
      <c r="K283" s="54"/>
    </row>
    <row r="284" spans="1:11" ht="15.75" hidden="1" customHeight="1">
      <c r="A284" s="118"/>
      <c r="B284" s="118"/>
      <c r="C284" s="33"/>
      <c r="D284" s="14">
        <v>2015</v>
      </c>
      <c r="E284" s="22"/>
      <c r="F284" s="22"/>
      <c r="G284" s="22"/>
      <c r="H284" s="22"/>
      <c r="I284" s="22"/>
      <c r="J284" s="51"/>
      <c r="K284" s="54"/>
    </row>
    <row r="285" spans="1:11" ht="15.75" hidden="1" customHeight="1">
      <c r="A285" s="118"/>
      <c r="B285" s="118"/>
      <c r="C285" s="33"/>
      <c r="D285" s="14">
        <v>2016</v>
      </c>
      <c r="E285" s="22"/>
      <c r="F285" s="22"/>
      <c r="G285" s="22"/>
      <c r="H285" s="22"/>
      <c r="I285" s="22"/>
      <c r="J285" s="51"/>
      <c r="K285" s="54"/>
    </row>
    <row r="286" spans="1:11" ht="15.75" hidden="1" customHeight="1">
      <c r="A286" s="118"/>
      <c r="B286" s="118"/>
      <c r="C286" s="33"/>
      <c r="D286" s="14">
        <v>2017</v>
      </c>
      <c r="E286" s="22"/>
      <c r="F286" s="22"/>
      <c r="G286" s="22"/>
      <c r="H286" s="22"/>
      <c r="I286" s="22"/>
      <c r="J286" s="51"/>
      <c r="K286" s="54"/>
    </row>
    <row r="287" spans="1:11" ht="15.75" hidden="1" customHeight="1">
      <c r="A287" s="118"/>
      <c r="B287" s="118"/>
      <c r="C287" s="33"/>
      <c r="D287" s="4">
        <v>2018</v>
      </c>
      <c r="E287" s="22"/>
      <c r="F287" s="22"/>
      <c r="G287" s="22"/>
      <c r="H287" s="22"/>
      <c r="I287" s="22"/>
      <c r="J287" s="51"/>
      <c r="K287" s="54"/>
    </row>
    <row r="288" spans="1:11" ht="15.75" hidden="1" customHeight="1">
      <c r="A288" s="118"/>
      <c r="B288" s="118"/>
      <c r="C288" s="33"/>
      <c r="D288" s="4">
        <v>2019</v>
      </c>
      <c r="E288" s="22"/>
      <c r="F288" s="22"/>
      <c r="G288" s="22"/>
      <c r="H288" s="22"/>
      <c r="I288" s="22"/>
      <c r="J288" s="51"/>
      <c r="K288" s="54"/>
    </row>
    <row r="289" spans="1:11" ht="15.75" hidden="1" customHeight="1">
      <c r="A289" s="118"/>
      <c r="B289" s="118"/>
      <c r="C289" s="33"/>
      <c r="D289" s="4">
        <v>2020</v>
      </c>
      <c r="E289" s="25"/>
      <c r="F289" s="25"/>
      <c r="G289" s="25"/>
      <c r="H289" s="25"/>
      <c r="I289" s="25"/>
      <c r="J289" s="51"/>
      <c r="K289" s="54"/>
    </row>
    <row r="290" spans="1:11" ht="15.75" hidden="1" customHeight="1">
      <c r="A290" s="119"/>
      <c r="B290" s="119"/>
      <c r="C290" s="34"/>
      <c r="D290" s="4">
        <v>2021</v>
      </c>
      <c r="E290" s="25"/>
      <c r="F290" s="25"/>
      <c r="G290" s="25"/>
      <c r="H290" s="25"/>
      <c r="I290" s="25"/>
      <c r="J290" s="51"/>
      <c r="K290" s="54"/>
    </row>
    <row r="291" spans="1:11" ht="15.75">
      <c r="A291" s="72" t="s">
        <v>56</v>
      </c>
      <c r="B291" s="47" t="s">
        <v>55</v>
      </c>
      <c r="C291" s="47"/>
      <c r="D291" s="16" t="s">
        <v>3</v>
      </c>
      <c r="E291" s="19">
        <f>E292+E293+E294+E295+E296+E297+E298</f>
        <v>6177.5</v>
      </c>
      <c r="F291" s="19">
        <f t="shared" ref="F291:I291" si="129">F292+F293+F294+F295+F296+F297+F298</f>
        <v>0</v>
      </c>
      <c r="G291" s="19">
        <f t="shared" si="129"/>
        <v>0</v>
      </c>
      <c r="H291" s="19">
        <f t="shared" si="129"/>
        <v>6177.5</v>
      </c>
      <c r="I291" s="19">
        <f t="shared" si="129"/>
        <v>0</v>
      </c>
      <c r="J291" s="51"/>
      <c r="K291" s="54"/>
    </row>
    <row r="292" spans="1:11" ht="15.75">
      <c r="A292" s="73"/>
      <c r="B292" s="70"/>
      <c r="C292" s="45"/>
      <c r="D292" s="14">
        <v>2015</v>
      </c>
      <c r="E292" s="5">
        <f t="shared" ref="E292:E298" si="130">F292+G292+H292+I292</f>
        <v>936</v>
      </c>
      <c r="F292" s="20">
        <v>0</v>
      </c>
      <c r="G292" s="20">
        <v>0</v>
      </c>
      <c r="H292" s="20">
        <v>936</v>
      </c>
      <c r="I292" s="20">
        <v>0</v>
      </c>
      <c r="J292" s="51"/>
      <c r="K292" s="54"/>
    </row>
    <row r="293" spans="1:11" ht="15.75">
      <c r="A293" s="73"/>
      <c r="B293" s="70"/>
      <c r="C293" s="45"/>
      <c r="D293" s="14">
        <v>2016</v>
      </c>
      <c r="E293" s="5">
        <f t="shared" si="130"/>
        <v>948.5</v>
      </c>
      <c r="F293" s="20">
        <v>0</v>
      </c>
      <c r="G293" s="20">
        <v>0</v>
      </c>
      <c r="H293" s="20">
        <v>948.5</v>
      </c>
      <c r="I293" s="20">
        <v>0</v>
      </c>
      <c r="J293" s="51"/>
      <c r="K293" s="54"/>
    </row>
    <row r="294" spans="1:11" ht="15.75">
      <c r="A294" s="73"/>
      <c r="B294" s="70"/>
      <c r="C294" s="45"/>
      <c r="D294" s="14">
        <v>2017</v>
      </c>
      <c r="E294" s="5">
        <f t="shared" si="130"/>
        <v>1413</v>
      </c>
      <c r="F294" s="20">
        <v>0</v>
      </c>
      <c r="G294" s="20">
        <v>0</v>
      </c>
      <c r="H294" s="20">
        <v>1413</v>
      </c>
      <c r="I294" s="20">
        <v>0</v>
      </c>
      <c r="J294" s="51"/>
      <c r="K294" s="54"/>
    </row>
    <row r="295" spans="1:11" ht="15.75">
      <c r="A295" s="73"/>
      <c r="B295" s="70"/>
      <c r="C295" s="45"/>
      <c r="D295" s="4">
        <v>2018</v>
      </c>
      <c r="E295" s="5">
        <f t="shared" si="130"/>
        <v>1050</v>
      </c>
      <c r="F295" s="20">
        <v>0</v>
      </c>
      <c r="G295" s="20">
        <v>0</v>
      </c>
      <c r="H295" s="20">
        <v>1050</v>
      </c>
      <c r="I295" s="20">
        <v>0</v>
      </c>
      <c r="J295" s="51"/>
      <c r="K295" s="54"/>
    </row>
    <row r="296" spans="1:11" ht="15.75">
      <c r="A296" s="73"/>
      <c r="B296" s="70"/>
      <c r="C296" s="45"/>
      <c r="D296" s="4">
        <v>2019</v>
      </c>
      <c r="E296" s="5">
        <f t="shared" si="130"/>
        <v>1130</v>
      </c>
      <c r="F296" s="20">
        <v>0</v>
      </c>
      <c r="G296" s="20">
        <v>0</v>
      </c>
      <c r="H296" s="20">
        <f>580+550</f>
        <v>1130</v>
      </c>
      <c r="I296" s="20">
        <v>0</v>
      </c>
      <c r="J296" s="51"/>
      <c r="K296" s="54"/>
    </row>
    <row r="297" spans="1:11" ht="15.75">
      <c r="A297" s="73"/>
      <c r="B297" s="70"/>
      <c r="C297" s="45"/>
      <c r="D297" s="4">
        <v>2020</v>
      </c>
      <c r="E297" s="5">
        <f t="shared" si="130"/>
        <v>350</v>
      </c>
      <c r="F297" s="20">
        <v>0</v>
      </c>
      <c r="G297" s="20">
        <v>0</v>
      </c>
      <c r="H297" s="20">
        <v>350</v>
      </c>
      <c r="I297" s="20">
        <v>0</v>
      </c>
      <c r="J297" s="51"/>
      <c r="K297" s="54"/>
    </row>
    <row r="298" spans="1:11" ht="15.75">
      <c r="A298" s="74"/>
      <c r="B298" s="71"/>
      <c r="C298" s="46"/>
      <c r="D298" s="4">
        <v>2021</v>
      </c>
      <c r="E298" s="5">
        <f t="shared" si="130"/>
        <v>350</v>
      </c>
      <c r="F298" s="20">
        <v>0</v>
      </c>
      <c r="G298" s="20">
        <v>0</v>
      </c>
      <c r="H298" s="20">
        <v>350</v>
      </c>
      <c r="I298" s="20">
        <v>0</v>
      </c>
      <c r="J298" s="52"/>
      <c r="K298" s="55"/>
    </row>
    <row r="299" spans="1:11">
      <c r="A299" s="26"/>
      <c r="B299" s="27"/>
      <c r="C299" s="27"/>
      <c r="D299" s="27"/>
      <c r="E299" s="28"/>
      <c r="F299" s="28"/>
      <c r="G299" s="28"/>
      <c r="H299" s="28"/>
      <c r="I299" s="28"/>
      <c r="J299" s="27"/>
      <c r="K299" s="27"/>
    </row>
    <row r="300" spans="1:11" ht="48" customHeight="1">
      <c r="A300" s="132" t="s">
        <v>91</v>
      </c>
      <c r="B300" s="132"/>
      <c r="C300" s="132"/>
      <c r="D300" s="27"/>
      <c r="E300" s="28"/>
      <c r="F300" s="28"/>
      <c r="G300" s="28"/>
      <c r="H300" s="28"/>
      <c r="I300" s="28"/>
      <c r="J300" s="43" t="s">
        <v>92</v>
      </c>
      <c r="K300" s="27"/>
    </row>
    <row r="301" spans="1:11">
      <c r="A301" s="26"/>
      <c r="B301" s="27"/>
      <c r="C301" s="27"/>
      <c r="D301" s="27"/>
      <c r="E301" s="28"/>
      <c r="F301" s="28"/>
      <c r="G301" s="28"/>
      <c r="H301" s="28"/>
      <c r="I301" s="28"/>
      <c r="J301" s="27"/>
      <c r="K301" s="27"/>
    </row>
    <row r="302" spans="1:11">
      <c r="A302" s="26"/>
      <c r="B302" s="27"/>
      <c r="C302" s="27"/>
      <c r="D302" s="27"/>
      <c r="E302" s="28"/>
      <c r="F302" s="28"/>
      <c r="G302" s="28"/>
      <c r="H302" s="28"/>
      <c r="I302" s="28"/>
      <c r="J302" s="27"/>
      <c r="K302" s="27"/>
    </row>
    <row r="303" spans="1:11">
      <c r="A303" s="26"/>
      <c r="B303" s="27"/>
      <c r="C303" s="27"/>
      <c r="D303" s="27"/>
      <c r="E303" s="28"/>
      <c r="F303" s="28"/>
      <c r="G303" s="28"/>
      <c r="H303" s="28"/>
      <c r="I303" s="28"/>
      <c r="J303" s="27"/>
      <c r="K303" s="27"/>
    </row>
    <row r="304" spans="1:11">
      <c r="A304" s="26"/>
      <c r="B304" s="27"/>
      <c r="C304" s="27"/>
      <c r="D304" s="27"/>
      <c r="E304" s="28"/>
      <c r="F304" s="28"/>
      <c r="G304" s="28"/>
      <c r="H304" s="28"/>
      <c r="I304" s="28"/>
      <c r="J304" s="27"/>
      <c r="K304" s="27"/>
    </row>
    <row r="305" spans="1:11">
      <c r="A305" s="26"/>
      <c r="B305" s="27"/>
      <c r="C305" s="27"/>
      <c r="D305" s="27"/>
      <c r="E305" s="28"/>
      <c r="F305" s="28"/>
      <c r="G305" s="28"/>
      <c r="H305" s="28"/>
      <c r="I305" s="28"/>
      <c r="J305" s="27"/>
      <c r="K305" s="27"/>
    </row>
    <row r="306" spans="1:11">
      <c r="A306" s="26"/>
      <c r="B306" s="27"/>
      <c r="C306" s="27"/>
      <c r="D306" s="27"/>
      <c r="E306" s="28"/>
      <c r="F306" s="28"/>
      <c r="G306" s="28"/>
      <c r="H306" s="28"/>
      <c r="I306" s="28"/>
      <c r="J306" s="27"/>
      <c r="K306" s="27"/>
    </row>
    <row r="307" spans="1:11">
      <c r="A307" s="26"/>
      <c r="B307" s="27"/>
      <c r="C307" s="27"/>
      <c r="D307" s="27"/>
      <c r="E307" s="27"/>
      <c r="F307" s="27"/>
      <c r="G307" s="27"/>
      <c r="H307" s="27"/>
      <c r="I307" s="27"/>
      <c r="J307" s="27"/>
      <c r="K307" s="27"/>
    </row>
    <row r="308" spans="1:11">
      <c r="A308" s="26"/>
      <c r="B308" s="27"/>
      <c r="C308" s="27"/>
      <c r="D308" s="27"/>
      <c r="E308" s="27"/>
      <c r="F308" s="27"/>
      <c r="G308" s="27"/>
      <c r="H308" s="27"/>
      <c r="I308" s="27"/>
      <c r="J308" s="27"/>
      <c r="K308" s="27"/>
    </row>
    <row r="309" spans="1:11">
      <c r="A309" s="9"/>
    </row>
    <row r="310" spans="1:11">
      <c r="A310" s="9"/>
    </row>
    <row r="311" spans="1:11">
      <c r="A311" s="9"/>
    </row>
    <row r="312" spans="1:11">
      <c r="A312" s="9"/>
    </row>
    <row r="313" spans="1:11">
      <c r="A313" s="9"/>
    </row>
    <row r="314" spans="1:11">
      <c r="A314" s="9"/>
    </row>
    <row r="315" spans="1:11">
      <c r="A315" s="9"/>
    </row>
    <row r="316" spans="1:11">
      <c r="A316" s="9"/>
    </row>
    <row r="317" spans="1:11">
      <c r="A317" s="9"/>
    </row>
    <row r="318" spans="1:11">
      <c r="A318" s="9"/>
    </row>
    <row r="319" spans="1:11">
      <c r="A319" s="9"/>
    </row>
    <row r="320" spans="1:11">
      <c r="A320" s="9"/>
    </row>
    <row r="321" spans="1:1">
      <c r="A321" s="9"/>
    </row>
    <row r="322" spans="1:1">
      <c r="A322" s="9"/>
    </row>
    <row r="323" spans="1:1">
      <c r="A323" s="9"/>
    </row>
    <row r="324" spans="1:1">
      <c r="A324" s="9"/>
    </row>
    <row r="325" spans="1:1">
      <c r="A325" s="9"/>
    </row>
    <row r="326" spans="1:1">
      <c r="A326" s="9"/>
    </row>
    <row r="327" spans="1:1">
      <c r="A327" s="9"/>
    </row>
    <row r="328" spans="1:1">
      <c r="A328" s="9"/>
    </row>
    <row r="329" spans="1:1">
      <c r="A329" s="9"/>
    </row>
    <row r="330" spans="1:1">
      <c r="A330" s="9"/>
    </row>
    <row r="331" spans="1:1">
      <c r="A331" s="9"/>
    </row>
    <row r="332" spans="1:1">
      <c r="A332" s="9"/>
    </row>
    <row r="333" spans="1:1">
      <c r="A333" s="9"/>
    </row>
    <row r="334" spans="1:1">
      <c r="A334" s="9"/>
    </row>
    <row r="335" spans="1:1">
      <c r="A335" s="9"/>
    </row>
    <row r="336" spans="1:1">
      <c r="A336" s="9"/>
    </row>
    <row r="337" spans="1:1">
      <c r="A337" s="9"/>
    </row>
    <row r="338" spans="1:1">
      <c r="A338" s="9"/>
    </row>
    <row r="339" spans="1:1">
      <c r="A339" s="9"/>
    </row>
    <row r="340" spans="1:1">
      <c r="A340" s="9"/>
    </row>
    <row r="341" spans="1:1">
      <c r="A341" s="9"/>
    </row>
    <row r="342" spans="1:1">
      <c r="A342" s="9"/>
    </row>
    <row r="343" spans="1:1">
      <c r="A343" s="9"/>
    </row>
    <row r="344" spans="1:1">
      <c r="A344" s="9"/>
    </row>
    <row r="345" spans="1:1">
      <c r="A345" s="9"/>
    </row>
    <row r="346" spans="1:1">
      <c r="A346" s="9"/>
    </row>
    <row r="347" spans="1:1">
      <c r="A347" s="9"/>
    </row>
    <row r="348" spans="1:1">
      <c r="A348" s="9"/>
    </row>
    <row r="349" spans="1:1">
      <c r="A349" s="9"/>
    </row>
    <row r="350" spans="1:1">
      <c r="A350" s="9"/>
    </row>
    <row r="351" spans="1:1">
      <c r="A351" s="9"/>
    </row>
    <row r="352" spans="1:1">
      <c r="A352" s="9"/>
    </row>
    <row r="353" spans="1:1">
      <c r="A353" s="9"/>
    </row>
    <row r="354" spans="1:1">
      <c r="A354" s="9"/>
    </row>
    <row r="355" spans="1:1">
      <c r="A355" s="9"/>
    </row>
    <row r="356" spans="1:1">
      <c r="A356" s="9"/>
    </row>
    <row r="357" spans="1:1">
      <c r="A357" s="9"/>
    </row>
    <row r="358" spans="1:1">
      <c r="A358" s="9"/>
    </row>
    <row r="359" spans="1:1">
      <c r="A359" s="9"/>
    </row>
    <row r="360" spans="1:1">
      <c r="A360" s="9"/>
    </row>
    <row r="361" spans="1:1">
      <c r="A361" s="9"/>
    </row>
    <row r="362" spans="1:1">
      <c r="A362" s="9"/>
    </row>
    <row r="363" spans="1:1">
      <c r="A363" s="9"/>
    </row>
    <row r="364" spans="1:1">
      <c r="A364" s="9"/>
    </row>
    <row r="365" spans="1:1">
      <c r="A365" s="9"/>
    </row>
    <row r="366" spans="1:1">
      <c r="A366" s="9"/>
    </row>
    <row r="367" spans="1:1">
      <c r="A367" s="9"/>
    </row>
    <row r="368" spans="1:1">
      <c r="A368" s="9"/>
    </row>
    <row r="369" spans="1:1">
      <c r="A369" s="9"/>
    </row>
    <row r="370" spans="1:1">
      <c r="A370" s="9"/>
    </row>
    <row r="371" spans="1:1">
      <c r="A371" s="9"/>
    </row>
    <row r="372" spans="1:1">
      <c r="A372" s="9"/>
    </row>
    <row r="373" spans="1:1">
      <c r="A373" s="9"/>
    </row>
    <row r="374" spans="1:1">
      <c r="A374" s="9"/>
    </row>
    <row r="375" spans="1:1">
      <c r="A375" s="9"/>
    </row>
    <row r="376" spans="1:1">
      <c r="A376" s="9"/>
    </row>
    <row r="377" spans="1:1">
      <c r="A377" s="9"/>
    </row>
    <row r="378" spans="1:1">
      <c r="A378" s="9"/>
    </row>
    <row r="379" spans="1:1">
      <c r="A379" s="9"/>
    </row>
    <row r="380" spans="1:1">
      <c r="A380" s="9"/>
    </row>
    <row r="381" spans="1:1">
      <c r="A381" s="9"/>
    </row>
    <row r="382" spans="1:1">
      <c r="A382" s="9"/>
    </row>
    <row r="383" spans="1:1">
      <c r="A383" s="9"/>
    </row>
    <row r="384" spans="1:1">
      <c r="A384" s="9"/>
    </row>
    <row r="385" spans="1:1">
      <c r="A385" s="9"/>
    </row>
    <row r="386" spans="1:1">
      <c r="A386" s="9"/>
    </row>
    <row r="387" spans="1:1">
      <c r="A387" s="9"/>
    </row>
    <row r="388" spans="1:1">
      <c r="A388" s="9"/>
    </row>
    <row r="389" spans="1:1">
      <c r="A389" s="9"/>
    </row>
    <row r="390" spans="1:1">
      <c r="A390" s="9"/>
    </row>
    <row r="391" spans="1:1">
      <c r="A391" s="9"/>
    </row>
    <row r="392" spans="1:1">
      <c r="A392" s="9"/>
    </row>
    <row r="393" spans="1:1">
      <c r="A393" s="9"/>
    </row>
    <row r="394" spans="1:1">
      <c r="A394" s="9"/>
    </row>
    <row r="395" spans="1:1">
      <c r="A395" s="9"/>
    </row>
    <row r="396" spans="1:1">
      <c r="A396" s="9"/>
    </row>
    <row r="397" spans="1:1">
      <c r="A397" s="9"/>
    </row>
    <row r="398" spans="1:1">
      <c r="A398" s="9"/>
    </row>
    <row r="399" spans="1:1">
      <c r="A399" s="9"/>
    </row>
    <row r="400" spans="1:1">
      <c r="A400" s="9"/>
    </row>
    <row r="401" spans="1:1">
      <c r="A401" s="9"/>
    </row>
    <row r="402" spans="1:1">
      <c r="A402" s="9"/>
    </row>
    <row r="403" spans="1:1">
      <c r="A403" s="9"/>
    </row>
    <row r="404" spans="1:1">
      <c r="A404" s="9"/>
    </row>
    <row r="405" spans="1:1">
      <c r="A405" s="9"/>
    </row>
    <row r="406" spans="1:1">
      <c r="A406" s="9"/>
    </row>
    <row r="407" spans="1:1">
      <c r="A407" s="9"/>
    </row>
    <row r="408" spans="1:1">
      <c r="A408" s="9"/>
    </row>
    <row r="409" spans="1:1">
      <c r="A409" s="9"/>
    </row>
    <row r="410" spans="1:1">
      <c r="A410" s="9"/>
    </row>
    <row r="411" spans="1:1">
      <c r="A411" s="9"/>
    </row>
    <row r="412" spans="1:1">
      <c r="A412" s="9"/>
    </row>
    <row r="413" spans="1:1">
      <c r="A413" s="9"/>
    </row>
    <row r="414" spans="1:1">
      <c r="A414" s="9"/>
    </row>
    <row r="415" spans="1:1">
      <c r="A415" s="9"/>
    </row>
    <row r="416" spans="1:1">
      <c r="A416" s="9"/>
    </row>
    <row r="417" spans="1:1">
      <c r="A417" s="9"/>
    </row>
    <row r="418" spans="1:1">
      <c r="A418" s="9"/>
    </row>
    <row r="419" spans="1:1">
      <c r="A419" s="9"/>
    </row>
    <row r="420" spans="1:1">
      <c r="A420" s="9"/>
    </row>
    <row r="421" spans="1:1">
      <c r="A421" s="9"/>
    </row>
    <row r="422" spans="1:1">
      <c r="A422" s="9"/>
    </row>
    <row r="423" spans="1:1">
      <c r="A423" s="9"/>
    </row>
    <row r="424" spans="1:1">
      <c r="A424" s="9"/>
    </row>
    <row r="425" spans="1:1">
      <c r="A425" s="9"/>
    </row>
    <row r="426" spans="1:1">
      <c r="A426" s="9"/>
    </row>
    <row r="427" spans="1:1">
      <c r="A427" s="9"/>
    </row>
    <row r="428" spans="1:1">
      <c r="A428" s="9"/>
    </row>
    <row r="429" spans="1:1">
      <c r="A429" s="9"/>
    </row>
    <row r="430" spans="1:1">
      <c r="A430" s="9"/>
    </row>
    <row r="431" spans="1:1">
      <c r="A431" s="9"/>
    </row>
    <row r="432" spans="1:1">
      <c r="A432" s="9"/>
    </row>
    <row r="433" spans="1:1">
      <c r="A433" s="9"/>
    </row>
    <row r="434" spans="1:1">
      <c r="A434" s="9"/>
    </row>
    <row r="435" spans="1:1">
      <c r="A435" s="9"/>
    </row>
    <row r="436" spans="1:1">
      <c r="A436" s="9"/>
    </row>
    <row r="437" spans="1:1">
      <c r="A437" s="9"/>
    </row>
    <row r="438" spans="1:1">
      <c r="A438" s="9"/>
    </row>
    <row r="439" spans="1:1">
      <c r="A439" s="9"/>
    </row>
    <row r="440" spans="1:1">
      <c r="A440" s="9"/>
    </row>
    <row r="441" spans="1:1">
      <c r="A441" s="9"/>
    </row>
    <row r="442" spans="1:1">
      <c r="A442" s="9"/>
    </row>
    <row r="443" spans="1:1">
      <c r="A443" s="9"/>
    </row>
    <row r="444" spans="1:1">
      <c r="A444" s="9"/>
    </row>
    <row r="445" spans="1:1">
      <c r="A445" s="9"/>
    </row>
    <row r="446" spans="1:1">
      <c r="A446" s="9"/>
    </row>
    <row r="447" spans="1:1">
      <c r="A447" s="9"/>
    </row>
    <row r="448" spans="1:1">
      <c r="A448" s="9"/>
    </row>
    <row r="449" spans="1:1">
      <c r="A449" s="9"/>
    </row>
    <row r="450" spans="1:1">
      <c r="A450" s="9"/>
    </row>
    <row r="451" spans="1:1">
      <c r="A451" s="9"/>
    </row>
    <row r="452" spans="1:1">
      <c r="A452" s="9"/>
    </row>
    <row r="453" spans="1:1">
      <c r="A453" s="9"/>
    </row>
    <row r="454" spans="1:1">
      <c r="A454" s="9"/>
    </row>
    <row r="455" spans="1:1">
      <c r="A455" s="9"/>
    </row>
    <row r="456" spans="1:1">
      <c r="A456" s="9"/>
    </row>
    <row r="457" spans="1:1">
      <c r="A457" s="9"/>
    </row>
    <row r="458" spans="1:1">
      <c r="A458" s="9"/>
    </row>
    <row r="459" spans="1:1">
      <c r="A459" s="9"/>
    </row>
    <row r="460" spans="1:1">
      <c r="A460" s="9"/>
    </row>
    <row r="461" spans="1:1">
      <c r="A461" s="9"/>
    </row>
    <row r="462" spans="1:1">
      <c r="A462" s="9"/>
    </row>
    <row r="463" spans="1:1">
      <c r="A463" s="9"/>
    </row>
    <row r="464" spans="1:1">
      <c r="A464" s="9"/>
    </row>
    <row r="465" spans="1:1">
      <c r="A465" s="9"/>
    </row>
    <row r="466" spans="1:1">
      <c r="A466" s="9"/>
    </row>
    <row r="467" spans="1:1">
      <c r="A467" s="9"/>
    </row>
    <row r="468" spans="1:1">
      <c r="A468" s="9"/>
    </row>
    <row r="469" spans="1:1">
      <c r="A469" s="9"/>
    </row>
    <row r="470" spans="1:1">
      <c r="A470" s="9"/>
    </row>
    <row r="471" spans="1:1">
      <c r="A471" s="9"/>
    </row>
    <row r="472" spans="1:1">
      <c r="A472" s="9"/>
    </row>
    <row r="473" spans="1:1">
      <c r="A473" s="9"/>
    </row>
    <row r="474" spans="1:1">
      <c r="A474" s="9"/>
    </row>
    <row r="475" spans="1:1">
      <c r="A475" s="9"/>
    </row>
    <row r="476" spans="1:1">
      <c r="A476" s="9"/>
    </row>
    <row r="477" spans="1:1">
      <c r="A477" s="9"/>
    </row>
    <row r="478" spans="1:1">
      <c r="A478" s="9"/>
    </row>
    <row r="479" spans="1:1">
      <c r="A479" s="9"/>
    </row>
    <row r="480" spans="1:1">
      <c r="A480" s="9"/>
    </row>
    <row r="481" spans="1:1">
      <c r="A481" s="9"/>
    </row>
    <row r="482" spans="1:1">
      <c r="A482" s="9"/>
    </row>
    <row r="483" spans="1:1">
      <c r="A483" s="9"/>
    </row>
    <row r="484" spans="1:1">
      <c r="A484" s="9"/>
    </row>
    <row r="485" spans="1:1">
      <c r="A485" s="9"/>
    </row>
    <row r="486" spans="1:1">
      <c r="A486" s="9"/>
    </row>
    <row r="487" spans="1:1">
      <c r="A487" s="9"/>
    </row>
    <row r="488" spans="1:1">
      <c r="A488" s="9"/>
    </row>
    <row r="489" spans="1:1">
      <c r="A489" s="9"/>
    </row>
    <row r="490" spans="1:1">
      <c r="A490" s="9"/>
    </row>
    <row r="491" spans="1:1">
      <c r="A491" s="9"/>
    </row>
    <row r="492" spans="1:1">
      <c r="A492" s="9"/>
    </row>
    <row r="493" spans="1:1">
      <c r="A493" s="9"/>
    </row>
    <row r="494" spans="1:1">
      <c r="A494" s="9"/>
    </row>
    <row r="495" spans="1:1">
      <c r="A495" s="9"/>
    </row>
    <row r="496" spans="1:1">
      <c r="A496" s="9"/>
    </row>
    <row r="497" spans="1:1">
      <c r="A497" s="9"/>
    </row>
    <row r="498" spans="1:1">
      <c r="A498" s="9"/>
    </row>
    <row r="499" spans="1:1">
      <c r="A499" s="9"/>
    </row>
    <row r="500" spans="1:1">
      <c r="A500" s="9"/>
    </row>
    <row r="501" spans="1:1">
      <c r="A501" s="9"/>
    </row>
    <row r="502" spans="1:1">
      <c r="A502" s="9"/>
    </row>
    <row r="503" spans="1:1">
      <c r="A503" s="9"/>
    </row>
    <row r="504" spans="1:1">
      <c r="A504" s="9"/>
    </row>
    <row r="505" spans="1:1">
      <c r="A505" s="9"/>
    </row>
    <row r="506" spans="1:1">
      <c r="A506" s="9"/>
    </row>
    <row r="507" spans="1:1">
      <c r="A507" s="9"/>
    </row>
    <row r="508" spans="1:1">
      <c r="A508" s="9"/>
    </row>
    <row r="509" spans="1:1">
      <c r="A509" s="9"/>
    </row>
    <row r="510" spans="1:1">
      <c r="A510" s="9"/>
    </row>
    <row r="511" spans="1:1">
      <c r="A511" s="9"/>
    </row>
    <row r="512" spans="1:1">
      <c r="A512" s="9"/>
    </row>
    <row r="513" spans="1:1">
      <c r="A513" s="9"/>
    </row>
    <row r="514" spans="1:1">
      <c r="A514" s="9"/>
    </row>
    <row r="515" spans="1:1">
      <c r="A515" s="9"/>
    </row>
    <row r="516" spans="1:1">
      <c r="A516" s="9"/>
    </row>
    <row r="517" spans="1:1">
      <c r="A517" s="9"/>
    </row>
    <row r="518" spans="1:1">
      <c r="A518" s="9"/>
    </row>
    <row r="519" spans="1:1">
      <c r="A519" s="9"/>
    </row>
    <row r="520" spans="1:1">
      <c r="A520" s="9"/>
    </row>
    <row r="521" spans="1:1">
      <c r="A521" s="9"/>
    </row>
    <row r="522" spans="1:1">
      <c r="A522" s="9"/>
    </row>
    <row r="523" spans="1:1">
      <c r="A523" s="9"/>
    </row>
    <row r="524" spans="1:1">
      <c r="A524" s="9"/>
    </row>
    <row r="525" spans="1:1">
      <c r="A525" s="9"/>
    </row>
    <row r="526" spans="1:1">
      <c r="A526" s="9"/>
    </row>
    <row r="527" spans="1:1">
      <c r="A527" s="9"/>
    </row>
    <row r="528" spans="1:1">
      <c r="A528" s="9"/>
    </row>
    <row r="529" spans="1:1">
      <c r="A529" s="9"/>
    </row>
    <row r="530" spans="1:1">
      <c r="A530" s="9"/>
    </row>
    <row r="531" spans="1:1">
      <c r="A531" s="9"/>
    </row>
    <row r="532" spans="1:1">
      <c r="A532" s="9"/>
    </row>
    <row r="533" spans="1:1">
      <c r="A533" s="9"/>
    </row>
    <row r="534" spans="1:1">
      <c r="A534" s="9"/>
    </row>
    <row r="535" spans="1:1">
      <c r="A535" s="9"/>
    </row>
    <row r="536" spans="1:1">
      <c r="A536" s="9"/>
    </row>
    <row r="537" spans="1:1">
      <c r="A537" s="9"/>
    </row>
    <row r="538" spans="1:1">
      <c r="A538" s="9"/>
    </row>
    <row r="539" spans="1:1">
      <c r="A539" s="9"/>
    </row>
    <row r="540" spans="1:1">
      <c r="A540" s="9"/>
    </row>
    <row r="541" spans="1:1">
      <c r="A541" s="9"/>
    </row>
    <row r="542" spans="1:1">
      <c r="A542" s="9"/>
    </row>
    <row r="543" spans="1:1">
      <c r="A543" s="9"/>
    </row>
    <row r="544" spans="1:1">
      <c r="A544" s="9"/>
    </row>
    <row r="545" spans="1:1">
      <c r="A545" s="9"/>
    </row>
    <row r="546" spans="1:1">
      <c r="A546" s="9"/>
    </row>
    <row r="547" spans="1:1">
      <c r="A547" s="9"/>
    </row>
    <row r="548" spans="1:1">
      <c r="A548" s="9"/>
    </row>
    <row r="549" spans="1:1">
      <c r="A549" s="9"/>
    </row>
    <row r="550" spans="1:1">
      <c r="A550" s="9"/>
    </row>
    <row r="551" spans="1:1">
      <c r="A551" s="9"/>
    </row>
    <row r="552" spans="1:1">
      <c r="A552" s="9"/>
    </row>
    <row r="553" spans="1:1">
      <c r="A553" s="9"/>
    </row>
    <row r="554" spans="1:1">
      <c r="A554" s="9"/>
    </row>
    <row r="555" spans="1:1">
      <c r="A555" s="9"/>
    </row>
    <row r="556" spans="1:1">
      <c r="A556" s="9"/>
    </row>
    <row r="557" spans="1:1">
      <c r="A557" s="9"/>
    </row>
    <row r="558" spans="1:1">
      <c r="A558" s="9"/>
    </row>
    <row r="559" spans="1:1">
      <c r="A559" s="9"/>
    </row>
    <row r="560" spans="1:1">
      <c r="A560" s="9"/>
    </row>
    <row r="561" spans="1:1">
      <c r="A561" s="9"/>
    </row>
    <row r="562" spans="1:1">
      <c r="A562" s="9"/>
    </row>
    <row r="563" spans="1:1">
      <c r="A563" s="9"/>
    </row>
    <row r="564" spans="1:1">
      <c r="A564" s="9"/>
    </row>
    <row r="565" spans="1:1">
      <c r="A565" s="9"/>
    </row>
    <row r="566" spans="1:1">
      <c r="A566" s="9"/>
    </row>
    <row r="567" spans="1:1">
      <c r="A567" s="9"/>
    </row>
    <row r="568" spans="1:1">
      <c r="A568" s="9"/>
    </row>
    <row r="569" spans="1:1">
      <c r="A569" s="9"/>
    </row>
    <row r="570" spans="1:1">
      <c r="A570" s="9"/>
    </row>
    <row r="571" spans="1:1">
      <c r="A571" s="9"/>
    </row>
    <row r="572" spans="1:1">
      <c r="A572" s="9"/>
    </row>
    <row r="573" spans="1:1">
      <c r="A573" s="9"/>
    </row>
    <row r="574" spans="1:1">
      <c r="A574" s="9"/>
    </row>
    <row r="575" spans="1:1">
      <c r="A575" s="9"/>
    </row>
    <row r="576" spans="1:1">
      <c r="A576" s="9"/>
    </row>
    <row r="577" spans="1:1">
      <c r="A577" s="9"/>
    </row>
    <row r="578" spans="1:1">
      <c r="A578" s="9"/>
    </row>
    <row r="579" spans="1:1">
      <c r="A579" s="9"/>
    </row>
    <row r="580" spans="1:1">
      <c r="A580" s="9"/>
    </row>
    <row r="581" spans="1:1">
      <c r="A581" s="9"/>
    </row>
    <row r="582" spans="1:1">
      <c r="A582" s="9"/>
    </row>
    <row r="583" spans="1:1">
      <c r="A583" s="9"/>
    </row>
    <row r="584" spans="1:1">
      <c r="A584" s="9"/>
    </row>
    <row r="585" spans="1:1">
      <c r="A585" s="9"/>
    </row>
    <row r="586" spans="1:1">
      <c r="A586" s="9"/>
    </row>
    <row r="587" spans="1:1">
      <c r="A587" s="9"/>
    </row>
    <row r="588" spans="1:1">
      <c r="A588" s="9"/>
    </row>
    <row r="589" spans="1:1">
      <c r="A589" s="9"/>
    </row>
    <row r="590" spans="1:1">
      <c r="A590" s="9"/>
    </row>
    <row r="591" spans="1:1">
      <c r="A591" s="9"/>
    </row>
    <row r="592" spans="1:1">
      <c r="A592" s="9"/>
    </row>
    <row r="593" spans="1:1">
      <c r="A593" s="9"/>
    </row>
    <row r="594" spans="1:1">
      <c r="A594" s="9"/>
    </row>
    <row r="595" spans="1:1">
      <c r="A595" s="9"/>
    </row>
    <row r="596" spans="1:1">
      <c r="A596" s="9"/>
    </row>
    <row r="597" spans="1:1">
      <c r="A597" s="9"/>
    </row>
    <row r="598" spans="1:1">
      <c r="A598" s="9"/>
    </row>
    <row r="599" spans="1:1">
      <c r="A599" s="9"/>
    </row>
    <row r="600" spans="1:1">
      <c r="A600" s="9"/>
    </row>
    <row r="601" spans="1:1">
      <c r="A601" s="9"/>
    </row>
    <row r="602" spans="1:1">
      <c r="A602" s="9"/>
    </row>
    <row r="603" spans="1:1">
      <c r="A603" s="9"/>
    </row>
    <row r="604" spans="1:1">
      <c r="A604" s="9"/>
    </row>
    <row r="605" spans="1:1">
      <c r="A605" s="9"/>
    </row>
    <row r="606" spans="1:1">
      <c r="A606" s="9"/>
    </row>
    <row r="607" spans="1:1">
      <c r="A607" s="9"/>
    </row>
    <row r="608" spans="1:1">
      <c r="A608" s="9"/>
    </row>
    <row r="609" spans="1:1">
      <c r="A609" s="9"/>
    </row>
    <row r="610" spans="1:1">
      <c r="A610" s="9"/>
    </row>
    <row r="611" spans="1:1">
      <c r="A611" s="9"/>
    </row>
    <row r="612" spans="1:1">
      <c r="A612" s="9"/>
    </row>
    <row r="613" spans="1:1">
      <c r="A613" s="9"/>
    </row>
    <row r="614" spans="1:1">
      <c r="A614" s="9"/>
    </row>
    <row r="615" spans="1:1">
      <c r="A615" s="9"/>
    </row>
    <row r="616" spans="1:1">
      <c r="A616" s="9"/>
    </row>
    <row r="617" spans="1:1">
      <c r="A617" s="9"/>
    </row>
    <row r="618" spans="1:1">
      <c r="A618" s="9"/>
    </row>
    <row r="619" spans="1:1">
      <c r="A619" s="9"/>
    </row>
    <row r="620" spans="1:1">
      <c r="A620" s="9"/>
    </row>
    <row r="621" spans="1:1">
      <c r="A621" s="9"/>
    </row>
    <row r="622" spans="1:1">
      <c r="A622" s="9"/>
    </row>
    <row r="623" spans="1:1">
      <c r="A623" s="9"/>
    </row>
    <row r="624" spans="1:1">
      <c r="A624" s="9"/>
    </row>
    <row r="625" spans="1:1">
      <c r="A625" s="9"/>
    </row>
    <row r="626" spans="1:1">
      <c r="A626" s="9"/>
    </row>
    <row r="627" spans="1:1">
      <c r="A627" s="9"/>
    </row>
    <row r="628" spans="1:1">
      <c r="A628" s="9"/>
    </row>
    <row r="629" spans="1:1">
      <c r="A629" s="9"/>
    </row>
    <row r="630" spans="1:1">
      <c r="A630" s="9"/>
    </row>
    <row r="631" spans="1:1">
      <c r="A631" s="9"/>
    </row>
    <row r="632" spans="1:1">
      <c r="A632" s="9"/>
    </row>
    <row r="633" spans="1:1">
      <c r="A633" s="9"/>
    </row>
    <row r="634" spans="1:1">
      <c r="A634" s="9"/>
    </row>
    <row r="635" spans="1:1">
      <c r="A635" s="9"/>
    </row>
    <row r="636" spans="1:1">
      <c r="A636" s="9"/>
    </row>
    <row r="637" spans="1:1">
      <c r="A637" s="9"/>
    </row>
    <row r="638" spans="1:1">
      <c r="A638" s="9"/>
    </row>
    <row r="639" spans="1:1">
      <c r="A639" s="9"/>
    </row>
    <row r="640" spans="1:1">
      <c r="A640" s="9"/>
    </row>
    <row r="641" spans="1:1">
      <c r="A641" s="9"/>
    </row>
    <row r="642" spans="1:1">
      <c r="A642" s="9"/>
    </row>
    <row r="643" spans="1:1">
      <c r="A643" s="9"/>
    </row>
    <row r="644" spans="1:1">
      <c r="A644" s="9"/>
    </row>
    <row r="645" spans="1:1">
      <c r="A645" s="9"/>
    </row>
    <row r="646" spans="1:1">
      <c r="A646" s="9"/>
    </row>
    <row r="647" spans="1:1">
      <c r="A647" s="9"/>
    </row>
    <row r="648" spans="1:1">
      <c r="A648" s="9"/>
    </row>
    <row r="649" spans="1:1">
      <c r="A649" s="9"/>
    </row>
    <row r="650" spans="1:1">
      <c r="A650" s="9"/>
    </row>
    <row r="651" spans="1:1">
      <c r="A651" s="9"/>
    </row>
    <row r="652" spans="1:1">
      <c r="A652" s="9"/>
    </row>
    <row r="653" spans="1:1">
      <c r="A653" s="9"/>
    </row>
    <row r="654" spans="1:1">
      <c r="A654" s="9"/>
    </row>
    <row r="655" spans="1:1">
      <c r="A655" s="9"/>
    </row>
    <row r="656" spans="1:1">
      <c r="A656" s="9"/>
    </row>
    <row r="657" spans="1:1">
      <c r="A657" s="9"/>
    </row>
    <row r="658" spans="1:1">
      <c r="A658" s="9"/>
    </row>
    <row r="659" spans="1:1">
      <c r="A659" s="9"/>
    </row>
    <row r="660" spans="1:1">
      <c r="A660" s="9"/>
    </row>
    <row r="661" spans="1:1">
      <c r="A661" s="9"/>
    </row>
    <row r="662" spans="1:1">
      <c r="A662" s="9"/>
    </row>
    <row r="663" spans="1:1">
      <c r="A663" s="9"/>
    </row>
    <row r="664" spans="1:1">
      <c r="A664" s="9"/>
    </row>
    <row r="665" spans="1:1">
      <c r="A665" s="9"/>
    </row>
    <row r="666" spans="1:1">
      <c r="A666" s="9"/>
    </row>
    <row r="667" spans="1:1">
      <c r="A667" s="9"/>
    </row>
    <row r="668" spans="1:1">
      <c r="A668" s="9"/>
    </row>
    <row r="669" spans="1:1">
      <c r="A669" s="9"/>
    </row>
    <row r="670" spans="1:1">
      <c r="A670" s="9"/>
    </row>
    <row r="671" spans="1:1">
      <c r="A671" s="9"/>
    </row>
    <row r="672" spans="1:1">
      <c r="A672" s="9"/>
    </row>
    <row r="673" spans="1:1">
      <c r="A673" s="9"/>
    </row>
    <row r="674" spans="1:1">
      <c r="A674" s="9"/>
    </row>
    <row r="675" spans="1:1">
      <c r="A675" s="9"/>
    </row>
    <row r="676" spans="1:1">
      <c r="A676" s="9"/>
    </row>
    <row r="677" spans="1:1">
      <c r="A677" s="9"/>
    </row>
    <row r="678" spans="1:1">
      <c r="A678" s="9"/>
    </row>
    <row r="679" spans="1:1">
      <c r="A679" s="9"/>
    </row>
    <row r="680" spans="1:1">
      <c r="A680" s="9"/>
    </row>
    <row r="681" spans="1:1">
      <c r="A681" s="9"/>
    </row>
    <row r="682" spans="1:1">
      <c r="A682" s="9"/>
    </row>
    <row r="683" spans="1:1">
      <c r="A683" s="9"/>
    </row>
    <row r="684" spans="1:1">
      <c r="A684" s="9"/>
    </row>
    <row r="685" spans="1:1">
      <c r="A685" s="9"/>
    </row>
    <row r="686" spans="1:1">
      <c r="A686" s="9"/>
    </row>
    <row r="687" spans="1:1">
      <c r="A687" s="9"/>
    </row>
    <row r="688" spans="1:1">
      <c r="A688" s="9"/>
    </row>
    <row r="689" spans="1:1">
      <c r="A689" s="9"/>
    </row>
    <row r="690" spans="1:1">
      <c r="A690" s="9"/>
    </row>
    <row r="691" spans="1:1">
      <c r="A691" s="9"/>
    </row>
    <row r="692" spans="1:1">
      <c r="A692" s="9"/>
    </row>
  </sheetData>
  <mergeCells count="139">
    <mergeCell ref="A300:C300"/>
    <mergeCell ref="J115:J122"/>
    <mergeCell ref="K91:K122"/>
    <mergeCell ref="B6:D6"/>
    <mergeCell ref="G6:I6"/>
    <mergeCell ref="A91:A98"/>
    <mergeCell ref="A123:A130"/>
    <mergeCell ref="B123:B130"/>
    <mergeCell ref="B91:B98"/>
    <mergeCell ref="B139:B146"/>
    <mergeCell ref="B43:B50"/>
    <mergeCell ref="A43:A50"/>
    <mergeCell ref="A67:A74"/>
    <mergeCell ref="A75:A82"/>
    <mergeCell ref="A83:A90"/>
    <mergeCell ref="C19:C26"/>
    <mergeCell ref="C27:C34"/>
    <mergeCell ref="C35:C42"/>
    <mergeCell ref="C43:C50"/>
    <mergeCell ref="C51:C58"/>
    <mergeCell ref="C59:C66"/>
    <mergeCell ref="C67:C74"/>
    <mergeCell ref="C75:C82"/>
    <mergeCell ref="C83:C90"/>
    <mergeCell ref="C91:C98"/>
    <mergeCell ref="C99:C106"/>
    <mergeCell ref="C107:C114"/>
    <mergeCell ref="C131:C138"/>
    <mergeCell ref="C139:C146"/>
    <mergeCell ref="A115:A122"/>
    <mergeCell ref="B115:B122"/>
    <mergeCell ref="C115:C122"/>
    <mergeCell ref="B219:B226"/>
    <mergeCell ref="A219:A226"/>
    <mergeCell ref="A155:A162"/>
    <mergeCell ref="B163:B170"/>
    <mergeCell ref="A163:A170"/>
    <mergeCell ref="A147:A154"/>
    <mergeCell ref="B147:B154"/>
    <mergeCell ref="A139:A146"/>
    <mergeCell ref="B99:B106"/>
    <mergeCell ref="B107:B114"/>
    <mergeCell ref="A99:A106"/>
    <mergeCell ref="A107:A114"/>
    <mergeCell ref="A211:A218"/>
    <mergeCell ref="B211:B218"/>
    <mergeCell ref="A187:A194"/>
    <mergeCell ref="B187:B194"/>
    <mergeCell ref="A291:A298"/>
    <mergeCell ref="B291:B298"/>
    <mergeCell ref="A251:A258"/>
    <mergeCell ref="B251:B258"/>
    <mergeCell ref="B267:B274"/>
    <mergeCell ref="A267:A274"/>
    <mergeCell ref="B275:B282"/>
    <mergeCell ref="A275:A282"/>
    <mergeCell ref="B283:B290"/>
    <mergeCell ref="A283:A290"/>
    <mergeCell ref="B259:B266"/>
    <mergeCell ref="A259:A266"/>
    <mergeCell ref="F8:I8"/>
    <mergeCell ref="B19:B26"/>
    <mergeCell ref="D7:D9"/>
    <mergeCell ref="B7:B9"/>
    <mergeCell ref="B11:B18"/>
    <mergeCell ref="B67:B74"/>
    <mergeCell ref="B75:B82"/>
    <mergeCell ref="B83:B90"/>
    <mergeCell ref="A59:A66"/>
    <mergeCell ref="B59:B66"/>
    <mergeCell ref="A51:A58"/>
    <mergeCell ref="B51:B58"/>
    <mergeCell ref="C7:C9"/>
    <mergeCell ref="C11:C18"/>
    <mergeCell ref="E7:I7"/>
    <mergeCell ref="E8:E9"/>
    <mergeCell ref="A7:A9"/>
    <mergeCell ref="A11:A18"/>
    <mergeCell ref="A19:A26"/>
    <mergeCell ref="A27:A34"/>
    <mergeCell ref="A35:A42"/>
    <mergeCell ref="B27:B34"/>
    <mergeCell ref="B35:B42"/>
    <mergeCell ref="B131:B138"/>
    <mergeCell ref="B155:B162"/>
    <mergeCell ref="B171:B178"/>
    <mergeCell ref="A171:A178"/>
    <mergeCell ref="A179:A186"/>
    <mergeCell ref="B179:B186"/>
    <mergeCell ref="A131:A138"/>
    <mergeCell ref="J259:J274"/>
    <mergeCell ref="K259:K274"/>
    <mergeCell ref="C259:C266"/>
    <mergeCell ref="C267:C274"/>
    <mergeCell ref="A195:A202"/>
    <mergeCell ref="B227:B234"/>
    <mergeCell ref="A227:A234"/>
    <mergeCell ref="A243:A250"/>
    <mergeCell ref="B243:B250"/>
    <mergeCell ref="A235:A242"/>
    <mergeCell ref="B235:B242"/>
    <mergeCell ref="B195:B202"/>
    <mergeCell ref="A203:A210"/>
    <mergeCell ref="B203:B210"/>
    <mergeCell ref="J275:J298"/>
    <mergeCell ref="K275:K298"/>
    <mergeCell ref="I1:K1"/>
    <mergeCell ref="I2:K2"/>
    <mergeCell ref="A5:K5"/>
    <mergeCell ref="J107:J114"/>
    <mergeCell ref="J123:J194"/>
    <mergeCell ref="K123:K194"/>
    <mergeCell ref="J219:J258"/>
    <mergeCell ref="K219:K258"/>
    <mergeCell ref="J35:J82"/>
    <mergeCell ref="K35:K82"/>
    <mergeCell ref="J83:J90"/>
    <mergeCell ref="K83:K90"/>
    <mergeCell ref="J91:J106"/>
    <mergeCell ref="J7:J9"/>
    <mergeCell ref="K7:K9"/>
    <mergeCell ref="J11:J18"/>
    <mergeCell ref="K11:K18"/>
    <mergeCell ref="J19:J34"/>
    <mergeCell ref="K19:K34"/>
    <mergeCell ref="C123:C130"/>
    <mergeCell ref="C243:C250"/>
    <mergeCell ref="C251:C258"/>
    <mergeCell ref="C275:C282"/>
    <mergeCell ref="C291:C298"/>
    <mergeCell ref="C147:C154"/>
    <mergeCell ref="C155:C162"/>
    <mergeCell ref="C163:C170"/>
    <mergeCell ref="C171:C178"/>
    <mergeCell ref="C179:C186"/>
    <mergeCell ref="C187:C194"/>
    <mergeCell ref="C219:C226"/>
    <mergeCell ref="C227:C234"/>
    <mergeCell ref="C235:C242"/>
  </mergeCells>
  <printOptions horizontalCentered="1"/>
  <pageMargins left="0.78740157480314965" right="0.78740157480314965" top="1.1811023622047245" bottom="0.39370078740157483" header="0.78740157480314965" footer="0.31496062992125984"/>
  <pageSetup paperSize="9" scale="64" fitToHeight="0" orientation="landscape" r:id="rId1"/>
  <headerFooter differentFirst="1">
    <oddHeader>&amp;C&amp;P</oddHeader>
  </headerFooter>
  <rowBreaks count="6" manualBreakCount="6">
    <brk id="26" max="10" man="1"/>
    <brk id="74" max="10" man="1"/>
    <brk id="122" max="10" man="1"/>
    <brk id="170" max="10" man="1"/>
    <brk id="234" max="10" man="1"/>
    <brk id="27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1"/>
  <sheetViews>
    <sheetView tabSelected="1" zoomScale="90" zoomScaleNormal="90" workbookViewId="0">
      <selection activeCell="E2" sqref="E2:H2"/>
    </sheetView>
  </sheetViews>
  <sheetFormatPr defaultRowHeight="15"/>
  <cols>
    <col min="1" max="1" width="6.28515625" customWidth="1"/>
    <col min="2" max="2" width="56.7109375" customWidth="1"/>
    <col min="3" max="3" width="10.85546875" customWidth="1"/>
    <col min="4" max="4" width="14.28515625" customWidth="1"/>
    <col min="5" max="5" width="13.140625" customWidth="1"/>
    <col min="6" max="8" width="13.7109375" customWidth="1"/>
  </cols>
  <sheetData>
    <row r="1" spans="1:9" ht="87.75" customHeight="1">
      <c r="E1" s="56" t="s">
        <v>96</v>
      </c>
      <c r="F1" s="56"/>
      <c r="G1" s="56"/>
      <c r="H1" s="56"/>
    </row>
    <row r="2" spans="1:9" ht="180.75" customHeight="1">
      <c r="E2" s="56" t="s">
        <v>97</v>
      </c>
      <c r="F2" s="56"/>
      <c r="G2" s="56"/>
      <c r="H2" s="56"/>
    </row>
    <row r="4" spans="1:9" ht="50.25" customHeight="1">
      <c r="B4" s="142" t="s">
        <v>87</v>
      </c>
      <c r="C4" s="142"/>
      <c r="D4" s="142"/>
      <c r="E4" s="142"/>
      <c r="F4" s="142"/>
      <c r="G4" s="142"/>
      <c r="H4" s="142"/>
      <c r="I4" s="142"/>
    </row>
    <row r="5" spans="1:9">
      <c r="B5" s="136"/>
      <c r="C5" s="136"/>
      <c r="D5" s="1"/>
      <c r="E5" s="36"/>
      <c r="F5" s="136"/>
      <c r="G5" s="136"/>
      <c r="H5" s="136"/>
    </row>
    <row r="6" spans="1:9" ht="34.5" customHeight="1">
      <c r="A6" s="137" t="s">
        <v>7</v>
      </c>
      <c r="B6" s="87" t="s">
        <v>0</v>
      </c>
      <c r="C6" s="84" t="s">
        <v>6</v>
      </c>
      <c r="D6" s="98" t="s">
        <v>57</v>
      </c>
      <c r="E6" s="99"/>
      <c r="F6" s="99"/>
      <c r="G6" s="99"/>
      <c r="H6" s="100"/>
    </row>
    <row r="7" spans="1:9" ht="24.75" customHeight="1">
      <c r="A7" s="138"/>
      <c r="B7" s="87"/>
      <c r="C7" s="85"/>
      <c r="D7" s="101" t="s">
        <v>58</v>
      </c>
      <c r="E7" s="78" t="s">
        <v>59</v>
      </c>
      <c r="F7" s="140"/>
      <c r="G7" s="140"/>
      <c r="H7" s="141"/>
    </row>
    <row r="8" spans="1:9" ht="49.5" customHeight="1">
      <c r="A8" s="139"/>
      <c r="B8" s="87"/>
      <c r="C8" s="86"/>
      <c r="D8" s="101"/>
      <c r="E8" s="37" t="s">
        <v>4</v>
      </c>
      <c r="F8" s="37" t="s">
        <v>2</v>
      </c>
      <c r="G8" s="37" t="s">
        <v>1</v>
      </c>
      <c r="H8" s="37" t="s">
        <v>5</v>
      </c>
    </row>
    <row r="9" spans="1:9" ht="15.75">
      <c r="A9" s="39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</row>
    <row r="10" spans="1:9" ht="15.75">
      <c r="A10" s="117"/>
      <c r="B10" s="90" t="s">
        <v>88</v>
      </c>
      <c r="C10" s="14" t="s">
        <v>3</v>
      </c>
      <c r="D10" s="7">
        <f>D11+D12+D13+D14+D15+D16+D17</f>
        <v>585990.6</v>
      </c>
      <c r="E10" s="7">
        <f t="shared" ref="E10:H10" si="0">E11+E12+E13+E14+E15+E16+E17</f>
        <v>283.40000000000003</v>
      </c>
      <c r="F10" s="7">
        <f t="shared" si="0"/>
        <v>31034.600000000002</v>
      </c>
      <c r="G10" s="7">
        <f t="shared" si="0"/>
        <v>533537.19999999995</v>
      </c>
      <c r="H10" s="7">
        <f t="shared" si="0"/>
        <v>21135.399999999998</v>
      </c>
    </row>
    <row r="11" spans="1:9" ht="15.75">
      <c r="A11" s="121"/>
      <c r="B11" s="70"/>
      <c r="C11" s="14">
        <v>2015</v>
      </c>
      <c r="D11" s="6">
        <f t="shared" ref="D11:D16" si="1">E11+F11+G11+H11</f>
        <v>74429.2</v>
      </c>
      <c r="E11" s="7">
        <f t="shared" ref="E11:H17" si="2">E19+E35+E123+E219+E259+E275+E299</f>
        <v>55</v>
      </c>
      <c r="F11" s="7">
        <f t="shared" si="2"/>
        <v>8624.4</v>
      </c>
      <c r="G11" s="7">
        <f t="shared" si="2"/>
        <v>59036.3</v>
      </c>
      <c r="H11" s="7">
        <f t="shared" si="2"/>
        <v>6713.5</v>
      </c>
    </row>
    <row r="12" spans="1:9" ht="15.75">
      <c r="A12" s="121"/>
      <c r="B12" s="70"/>
      <c r="C12" s="14">
        <v>2016</v>
      </c>
      <c r="D12" s="6">
        <f t="shared" si="1"/>
        <v>71364.600000000006</v>
      </c>
      <c r="E12" s="7">
        <f t="shared" si="2"/>
        <v>56</v>
      </c>
      <c r="F12" s="7">
        <f t="shared" si="2"/>
        <v>8441</v>
      </c>
      <c r="G12" s="7">
        <f t="shared" si="2"/>
        <v>61335.1</v>
      </c>
      <c r="H12" s="7">
        <f t="shared" si="2"/>
        <v>1532.5</v>
      </c>
    </row>
    <row r="13" spans="1:9" ht="15.75">
      <c r="A13" s="121"/>
      <c r="B13" s="70"/>
      <c r="C13" s="14">
        <v>2017</v>
      </c>
      <c r="D13" s="6">
        <f>E13+F13+G13+H13</f>
        <v>83969.3</v>
      </c>
      <c r="E13" s="7">
        <f t="shared" si="2"/>
        <v>60.8</v>
      </c>
      <c r="F13" s="7">
        <f t="shared" si="2"/>
        <v>7350.2999999999993</v>
      </c>
      <c r="G13" s="7">
        <f t="shared" si="2"/>
        <v>73579.399999999994</v>
      </c>
      <c r="H13" s="7">
        <f t="shared" si="2"/>
        <v>2978.8</v>
      </c>
    </row>
    <row r="14" spans="1:9" ht="17.25" customHeight="1">
      <c r="A14" s="121"/>
      <c r="B14" s="70"/>
      <c r="C14" s="38">
        <v>2018</v>
      </c>
      <c r="D14" s="6">
        <f t="shared" si="1"/>
        <v>86916.800000000003</v>
      </c>
      <c r="E14" s="7">
        <f t="shared" si="2"/>
        <v>55.8</v>
      </c>
      <c r="F14" s="7">
        <f t="shared" si="2"/>
        <v>4703.1000000000004</v>
      </c>
      <c r="G14" s="7">
        <f t="shared" si="2"/>
        <v>79377.100000000006</v>
      </c>
      <c r="H14" s="7">
        <f t="shared" si="2"/>
        <v>2780.8</v>
      </c>
    </row>
    <row r="15" spans="1:9" ht="16.5" customHeight="1">
      <c r="A15" s="121"/>
      <c r="B15" s="70"/>
      <c r="C15" s="38">
        <v>2019</v>
      </c>
      <c r="D15" s="6">
        <f t="shared" si="1"/>
        <v>94456.000000000015</v>
      </c>
      <c r="E15" s="7">
        <f t="shared" si="2"/>
        <v>55.8</v>
      </c>
      <c r="F15" s="7">
        <f t="shared" si="2"/>
        <v>1558.3</v>
      </c>
      <c r="G15" s="7">
        <f t="shared" si="2"/>
        <v>90465.3</v>
      </c>
      <c r="H15" s="7">
        <f t="shared" si="2"/>
        <v>2376.6</v>
      </c>
    </row>
    <row r="16" spans="1:9" ht="20.25" customHeight="1">
      <c r="A16" s="121"/>
      <c r="B16" s="70"/>
      <c r="C16" s="38">
        <v>2020</v>
      </c>
      <c r="D16" s="6">
        <f t="shared" si="1"/>
        <v>87422.5</v>
      </c>
      <c r="E16" s="7">
        <f t="shared" si="2"/>
        <v>0</v>
      </c>
      <c r="F16" s="7">
        <f t="shared" si="2"/>
        <v>173.9</v>
      </c>
      <c r="G16" s="7">
        <f t="shared" si="2"/>
        <v>84872</v>
      </c>
      <c r="H16" s="7">
        <f t="shared" si="2"/>
        <v>2376.6</v>
      </c>
    </row>
    <row r="17" spans="1:8" ht="15.75">
      <c r="A17" s="122"/>
      <c r="B17" s="71"/>
      <c r="C17" s="38">
        <v>2021</v>
      </c>
      <c r="D17" s="6">
        <f>E17+F17+G17+H17</f>
        <v>87432.200000000012</v>
      </c>
      <c r="E17" s="7">
        <f t="shared" si="2"/>
        <v>0</v>
      </c>
      <c r="F17" s="7">
        <f t="shared" si="2"/>
        <v>183.6</v>
      </c>
      <c r="G17" s="7">
        <f t="shared" si="2"/>
        <v>84872</v>
      </c>
      <c r="H17" s="7">
        <f t="shared" si="2"/>
        <v>2376.6</v>
      </c>
    </row>
    <row r="18" spans="1:8" ht="15.75">
      <c r="A18" s="72">
        <v>1</v>
      </c>
      <c r="B18" s="90" t="s">
        <v>29</v>
      </c>
      <c r="C18" s="14" t="s">
        <v>3</v>
      </c>
      <c r="D18" s="6">
        <f>D19+D20+D21+D22+D23+D24+D25</f>
        <v>18179.099999999999</v>
      </c>
      <c r="E18" s="6">
        <f t="shared" ref="E18:H18" si="3">E19+E20+E21+E22+E23+E24+E25</f>
        <v>0</v>
      </c>
      <c r="F18" s="6">
        <f t="shared" si="3"/>
        <v>0</v>
      </c>
      <c r="G18" s="6">
        <f t="shared" si="3"/>
        <v>18179.099999999999</v>
      </c>
      <c r="H18" s="6">
        <f t="shared" si="3"/>
        <v>0</v>
      </c>
    </row>
    <row r="19" spans="1:8" ht="15.75">
      <c r="A19" s="93"/>
      <c r="B19" s="70"/>
      <c r="C19" s="14">
        <v>2015</v>
      </c>
      <c r="D19" s="6">
        <f t="shared" ref="D19:D73" si="4">E19+F19+G19+H19</f>
        <v>2630</v>
      </c>
      <c r="E19" s="6">
        <f t="shared" ref="E19:H25" si="5">E27</f>
        <v>0</v>
      </c>
      <c r="F19" s="6">
        <f t="shared" si="5"/>
        <v>0</v>
      </c>
      <c r="G19" s="6">
        <f t="shared" si="5"/>
        <v>2630</v>
      </c>
      <c r="H19" s="6">
        <f t="shared" si="5"/>
        <v>0</v>
      </c>
    </row>
    <row r="20" spans="1:8" ht="15.75">
      <c r="A20" s="93"/>
      <c r="B20" s="70"/>
      <c r="C20" s="14">
        <v>2016</v>
      </c>
      <c r="D20" s="6">
        <f t="shared" si="4"/>
        <v>2454</v>
      </c>
      <c r="E20" s="6">
        <f t="shared" si="5"/>
        <v>0</v>
      </c>
      <c r="F20" s="6">
        <f t="shared" si="5"/>
        <v>0</v>
      </c>
      <c r="G20" s="6">
        <f t="shared" si="5"/>
        <v>2454</v>
      </c>
      <c r="H20" s="6">
        <f t="shared" si="5"/>
        <v>0</v>
      </c>
    </row>
    <row r="21" spans="1:8" ht="15.75">
      <c r="A21" s="93"/>
      <c r="B21" s="70"/>
      <c r="C21" s="14">
        <v>2017</v>
      </c>
      <c r="D21" s="6">
        <f t="shared" si="4"/>
        <v>2436</v>
      </c>
      <c r="E21" s="6">
        <f t="shared" si="5"/>
        <v>0</v>
      </c>
      <c r="F21" s="6">
        <f t="shared" si="5"/>
        <v>0</v>
      </c>
      <c r="G21" s="6">
        <f t="shared" si="5"/>
        <v>2436</v>
      </c>
      <c r="H21" s="6">
        <f t="shared" si="5"/>
        <v>0</v>
      </c>
    </row>
    <row r="22" spans="1:8" ht="15.75">
      <c r="A22" s="93"/>
      <c r="B22" s="70"/>
      <c r="C22" s="38">
        <v>2018</v>
      </c>
      <c r="D22" s="6">
        <f t="shared" si="4"/>
        <v>2631.1</v>
      </c>
      <c r="E22" s="6">
        <f t="shared" si="5"/>
        <v>0</v>
      </c>
      <c r="F22" s="6">
        <f t="shared" si="5"/>
        <v>0</v>
      </c>
      <c r="G22" s="6">
        <f t="shared" si="5"/>
        <v>2631.1</v>
      </c>
      <c r="H22" s="6">
        <f t="shared" si="5"/>
        <v>0</v>
      </c>
    </row>
    <row r="23" spans="1:8" ht="15.75" customHeight="1">
      <c r="A23" s="93"/>
      <c r="B23" s="70"/>
      <c r="C23" s="38">
        <v>2019</v>
      </c>
      <c r="D23" s="6">
        <f t="shared" si="4"/>
        <v>2748</v>
      </c>
      <c r="E23" s="6">
        <f t="shared" si="5"/>
        <v>0</v>
      </c>
      <c r="F23" s="6">
        <f t="shared" si="5"/>
        <v>0</v>
      </c>
      <c r="G23" s="6">
        <f t="shared" si="5"/>
        <v>2748</v>
      </c>
      <c r="H23" s="6">
        <f t="shared" si="5"/>
        <v>0</v>
      </c>
    </row>
    <row r="24" spans="1:8" ht="15.75">
      <c r="A24" s="93"/>
      <c r="B24" s="70"/>
      <c r="C24" s="38">
        <v>2020</v>
      </c>
      <c r="D24" s="6">
        <f t="shared" si="4"/>
        <v>2640</v>
      </c>
      <c r="E24" s="6">
        <f t="shared" si="5"/>
        <v>0</v>
      </c>
      <c r="F24" s="6">
        <f t="shared" si="5"/>
        <v>0</v>
      </c>
      <c r="G24" s="6">
        <f t="shared" si="5"/>
        <v>2640</v>
      </c>
      <c r="H24" s="6">
        <f t="shared" si="5"/>
        <v>0</v>
      </c>
    </row>
    <row r="25" spans="1:8" ht="15.75">
      <c r="A25" s="94"/>
      <c r="B25" s="71"/>
      <c r="C25" s="38">
        <v>2021</v>
      </c>
      <c r="D25" s="6">
        <f t="shared" si="4"/>
        <v>2640</v>
      </c>
      <c r="E25" s="6">
        <f t="shared" si="5"/>
        <v>0</v>
      </c>
      <c r="F25" s="6">
        <f t="shared" si="5"/>
        <v>0</v>
      </c>
      <c r="G25" s="6">
        <f t="shared" si="5"/>
        <v>2640</v>
      </c>
      <c r="H25" s="6">
        <f t="shared" si="5"/>
        <v>0</v>
      </c>
    </row>
    <row r="26" spans="1:8" ht="15.75" hidden="1">
      <c r="A26" s="120" t="s">
        <v>8</v>
      </c>
      <c r="B26" s="90" t="s">
        <v>30</v>
      </c>
      <c r="C26" s="14" t="s">
        <v>3</v>
      </c>
      <c r="D26" s="6">
        <f>D27+D28+D29+D30+D31+D32+D33</f>
        <v>18179.099999999999</v>
      </c>
      <c r="E26" s="6">
        <f t="shared" ref="E26:H26" si="6">E27+E28+E29+E30+E31+E32+E33</f>
        <v>0</v>
      </c>
      <c r="F26" s="6">
        <f t="shared" si="6"/>
        <v>0</v>
      </c>
      <c r="G26" s="6">
        <f t="shared" si="6"/>
        <v>18179.099999999999</v>
      </c>
      <c r="H26" s="6">
        <f t="shared" si="6"/>
        <v>0</v>
      </c>
    </row>
    <row r="27" spans="1:8" ht="15.75" hidden="1">
      <c r="A27" s="121"/>
      <c r="B27" s="70"/>
      <c r="C27" s="14">
        <v>2015</v>
      </c>
      <c r="D27" s="6">
        <f t="shared" si="4"/>
        <v>2630</v>
      </c>
      <c r="E27" s="6">
        <v>0</v>
      </c>
      <c r="F27" s="6">
        <v>0</v>
      </c>
      <c r="G27" s="6">
        <v>2630</v>
      </c>
      <c r="H27" s="6">
        <v>0</v>
      </c>
    </row>
    <row r="28" spans="1:8" ht="15.75" hidden="1">
      <c r="A28" s="121"/>
      <c r="B28" s="70"/>
      <c r="C28" s="14">
        <v>2016</v>
      </c>
      <c r="D28" s="6">
        <f t="shared" si="4"/>
        <v>2454</v>
      </c>
      <c r="E28" s="6">
        <v>0</v>
      </c>
      <c r="F28" s="6">
        <v>0</v>
      </c>
      <c r="G28" s="6">
        <v>2454</v>
      </c>
      <c r="H28" s="6">
        <v>0</v>
      </c>
    </row>
    <row r="29" spans="1:8" ht="15.75" hidden="1">
      <c r="A29" s="121"/>
      <c r="B29" s="70"/>
      <c r="C29" s="14">
        <v>2017</v>
      </c>
      <c r="D29" s="6">
        <f t="shared" si="4"/>
        <v>2436</v>
      </c>
      <c r="E29" s="6">
        <v>0</v>
      </c>
      <c r="F29" s="6">
        <v>0</v>
      </c>
      <c r="G29" s="6">
        <v>2436</v>
      </c>
      <c r="H29" s="6">
        <v>0</v>
      </c>
    </row>
    <row r="30" spans="1:8" ht="15.75" hidden="1">
      <c r="A30" s="121"/>
      <c r="B30" s="70"/>
      <c r="C30" s="38">
        <v>2018</v>
      </c>
      <c r="D30" s="6">
        <f t="shared" si="4"/>
        <v>2631.1</v>
      </c>
      <c r="E30" s="6">
        <v>0</v>
      </c>
      <c r="F30" s="6">
        <v>0</v>
      </c>
      <c r="G30" s="6">
        <v>2631.1</v>
      </c>
      <c r="H30" s="6">
        <v>0</v>
      </c>
    </row>
    <row r="31" spans="1:8" ht="15.75" hidden="1" customHeight="1">
      <c r="A31" s="121"/>
      <c r="B31" s="70"/>
      <c r="C31" s="38">
        <v>2019</v>
      </c>
      <c r="D31" s="6">
        <f t="shared" si="4"/>
        <v>2748</v>
      </c>
      <c r="E31" s="6">
        <v>0</v>
      </c>
      <c r="F31" s="6">
        <v>0</v>
      </c>
      <c r="G31" s="6">
        <f>2730+18</f>
        <v>2748</v>
      </c>
      <c r="H31" s="6">
        <v>0</v>
      </c>
    </row>
    <row r="32" spans="1:8" ht="15.75" hidden="1">
      <c r="A32" s="121"/>
      <c r="B32" s="70"/>
      <c r="C32" s="38">
        <v>2020</v>
      </c>
      <c r="D32" s="6">
        <f t="shared" si="4"/>
        <v>2640</v>
      </c>
      <c r="E32" s="7">
        <v>0</v>
      </c>
      <c r="F32" s="7">
        <v>0</v>
      </c>
      <c r="G32" s="6">
        <v>2640</v>
      </c>
      <c r="H32" s="6">
        <v>0</v>
      </c>
    </row>
    <row r="33" spans="1:8" ht="15.75" hidden="1">
      <c r="A33" s="122"/>
      <c r="B33" s="71"/>
      <c r="C33" s="38">
        <v>2021</v>
      </c>
      <c r="D33" s="6">
        <f t="shared" si="4"/>
        <v>2640</v>
      </c>
      <c r="E33" s="6">
        <v>0</v>
      </c>
      <c r="F33" s="6">
        <v>0</v>
      </c>
      <c r="G33" s="6">
        <v>2640</v>
      </c>
      <c r="H33" s="6"/>
    </row>
    <row r="34" spans="1:8" ht="15.75">
      <c r="A34" s="67">
        <v>2</v>
      </c>
      <c r="B34" s="47" t="s">
        <v>31</v>
      </c>
      <c r="C34" s="14" t="s">
        <v>3</v>
      </c>
      <c r="D34" s="6">
        <f>D35+D36+D37+D38+D39+D40+D41</f>
        <v>430129.5</v>
      </c>
      <c r="E34" s="6">
        <f t="shared" ref="E34:H34" si="7">E35+E36+E37+E38+E39+E40+E41</f>
        <v>0</v>
      </c>
      <c r="F34" s="6">
        <f t="shared" si="7"/>
        <v>21240</v>
      </c>
      <c r="G34" s="6">
        <f t="shared" si="7"/>
        <v>388525.5</v>
      </c>
      <c r="H34" s="6">
        <f t="shared" si="7"/>
        <v>20364</v>
      </c>
    </row>
    <row r="35" spans="1:8" ht="15.75">
      <c r="A35" s="93"/>
      <c r="B35" s="70"/>
      <c r="C35" s="14">
        <v>2015</v>
      </c>
      <c r="D35" s="6">
        <f t="shared" si="4"/>
        <v>54595.8</v>
      </c>
      <c r="E35" s="6">
        <f>E43+E67+E75+E83+E91+E99+E107</f>
        <v>0</v>
      </c>
      <c r="F35" s="6">
        <f t="shared" ref="F35:H38" si="8">F43+F67+F75+F83+F91+F99+F107</f>
        <v>7185.1</v>
      </c>
      <c r="G35" s="6">
        <f t="shared" si="8"/>
        <v>41087.9</v>
      </c>
      <c r="H35" s="6">
        <f t="shared" si="8"/>
        <v>6322.8</v>
      </c>
    </row>
    <row r="36" spans="1:8" ht="15.75">
      <c r="A36" s="93"/>
      <c r="B36" s="70"/>
      <c r="C36" s="14">
        <v>2016</v>
      </c>
      <c r="D36" s="6">
        <f t="shared" si="4"/>
        <v>52064.800000000003</v>
      </c>
      <c r="E36" s="6">
        <f>E44+E68+E76+E84+E92+E100+E108</f>
        <v>0</v>
      </c>
      <c r="F36" s="6">
        <f t="shared" si="8"/>
        <v>7327.5</v>
      </c>
      <c r="G36" s="6">
        <f t="shared" si="8"/>
        <v>43585.5</v>
      </c>
      <c r="H36" s="6">
        <f t="shared" si="8"/>
        <v>1151.8</v>
      </c>
    </row>
    <row r="37" spans="1:8" ht="15.75">
      <c r="A37" s="93"/>
      <c r="B37" s="70"/>
      <c r="C37" s="14">
        <v>2017</v>
      </c>
      <c r="D37" s="6">
        <f t="shared" si="4"/>
        <v>62972.100000000006</v>
      </c>
      <c r="E37" s="6">
        <f>E45+E69+E77+E85+E93+E101+E109</f>
        <v>0</v>
      </c>
      <c r="F37" s="6">
        <f t="shared" si="8"/>
        <v>5150</v>
      </c>
      <c r="G37" s="6">
        <f t="shared" si="8"/>
        <v>54843.3</v>
      </c>
      <c r="H37" s="6">
        <f t="shared" si="8"/>
        <v>2978.8</v>
      </c>
    </row>
    <row r="38" spans="1:8" ht="15.75">
      <c r="A38" s="93"/>
      <c r="B38" s="70"/>
      <c r="C38" s="38">
        <v>2018</v>
      </c>
      <c r="D38" s="6">
        <f t="shared" si="4"/>
        <v>63681.9</v>
      </c>
      <c r="E38" s="6">
        <f>E46+E70+E78+E86+E94+E102+E110</f>
        <v>0</v>
      </c>
      <c r="F38" s="6">
        <f t="shared" si="8"/>
        <v>1055.2</v>
      </c>
      <c r="G38" s="6">
        <f t="shared" si="8"/>
        <v>59845.9</v>
      </c>
      <c r="H38" s="6">
        <f t="shared" si="8"/>
        <v>2780.8</v>
      </c>
    </row>
    <row r="39" spans="1:8" ht="15.75" customHeight="1">
      <c r="A39" s="93"/>
      <c r="B39" s="70"/>
      <c r="C39" s="38">
        <v>2019</v>
      </c>
      <c r="D39" s="6">
        <f t="shared" si="4"/>
        <v>67074.2</v>
      </c>
      <c r="E39" s="6">
        <f>E47+E71+E79+E87+E95+E103+E111+E119</f>
        <v>0</v>
      </c>
      <c r="F39" s="6">
        <f t="shared" ref="F39:H39" si="9">F47+F71+F79+F87+F95+F103+F111+F119</f>
        <v>164.7</v>
      </c>
      <c r="G39" s="6">
        <f t="shared" si="9"/>
        <v>64532.9</v>
      </c>
      <c r="H39" s="6">
        <f t="shared" si="9"/>
        <v>2376.6</v>
      </c>
    </row>
    <row r="40" spans="1:8" ht="15.75">
      <c r="A40" s="93"/>
      <c r="B40" s="70"/>
      <c r="C40" s="38">
        <v>2020</v>
      </c>
      <c r="D40" s="6">
        <f t="shared" si="4"/>
        <v>64865.5</v>
      </c>
      <c r="E40" s="6">
        <f>E48+E72+E80+E88+E96+E104</f>
        <v>0</v>
      </c>
      <c r="F40" s="6">
        <f t="shared" ref="F40:H40" si="10">F48+F72+F80+F88+F96+F104</f>
        <v>173.9</v>
      </c>
      <c r="G40" s="6">
        <f t="shared" si="10"/>
        <v>62315</v>
      </c>
      <c r="H40" s="6">
        <f t="shared" si="10"/>
        <v>2376.6</v>
      </c>
    </row>
    <row r="41" spans="1:8" ht="15.75">
      <c r="A41" s="94"/>
      <c r="B41" s="71"/>
      <c r="C41" s="38">
        <v>2021</v>
      </c>
      <c r="D41" s="6">
        <f t="shared" si="4"/>
        <v>64875.199999999997</v>
      </c>
      <c r="E41" s="6">
        <f>E49+E73+E81+E89+E97+E105+E113</f>
        <v>0</v>
      </c>
      <c r="F41" s="6">
        <f t="shared" ref="F41:H41" si="11">F49+F73+F81+F89+F97+F105+F113</f>
        <v>183.6</v>
      </c>
      <c r="G41" s="6">
        <f t="shared" si="11"/>
        <v>62315</v>
      </c>
      <c r="H41" s="6">
        <f t="shared" si="11"/>
        <v>2376.6</v>
      </c>
    </row>
    <row r="42" spans="1:8" ht="15.75" hidden="1">
      <c r="A42" s="72" t="s">
        <v>9</v>
      </c>
      <c r="B42" s="47" t="s">
        <v>32</v>
      </c>
      <c r="C42" s="14" t="s">
        <v>3</v>
      </c>
      <c r="D42" s="6">
        <f>D43+D44+D45+D46+D47+D48+D49</f>
        <v>421471.39999999997</v>
      </c>
      <c r="E42" s="6">
        <f t="shared" ref="E42:H42" si="12">E43+E44+E45+E46+E47+E48+E49</f>
        <v>0</v>
      </c>
      <c r="F42" s="6">
        <f t="shared" si="12"/>
        <v>14223.2</v>
      </c>
      <c r="G42" s="6">
        <f t="shared" si="12"/>
        <v>386884.2</v>
      </c>
      <c r="H42" s="6">
        <f t="shared" si="12"/>
        <v>20364</v>
      </c>
    </row>
    <row r="43" spans="1:8" ht="15.75" hidden="1">
      <c r="A43" s="93"/>
      <c r="B43" s="70"/>
      <c r="C43" s="14">
        <v>2015</v>
      </c>
      <c r="D43" s="6">
        <f t="shared" si="4"/>
        <v>54512.3</v>
      </c>
      <c r="E43" s="6">
        <f t="shared" ref="E43:H49" si="13">E51+E59</f>
        <v>0</v>
      </c>
      <c r="F43" s="6">
        <f t="shared" si="13"/>
        <v>7111.6</v>
      </c>
      <c r="G43" s="6">
        <f t="shared" si="13"/>
        <v>41077.9</v>
      </c>
      <c r="H43" s="6">
        <f t="shared" si="13"/>
        <v>6322.8</v>
      </c>
    </row>
    <row r="44" spans="1:8" ht="15.75" hidden="1">
      <c r="A44" s="93"/>
      <c r="B44" s="70"/>
      <c r="C44" s="14">
        <v>2016</v>
      </c>
      <c r="D44" s="6">
        <f t="shared" si="4"/>
        <v>51835.9</v>
      </c>
      <c r="E44" s="6">
        <f t="shared" si="13"/>
        <v>0</v>
      </c>
      <c r="F44" s="6">
        <f t="shared" si="13"/>
        <v>7111.6</v>
      </c>
      <c r="G44" s="6">
        <f t="shared" si="13"/>
        <v>43572.5</v>
      </c>
      <c r="H44" s="6">
        <f t="shared" si="13"/>
        <v>1151.8</v>
      </c>
    </row>
    <row r="45" spans="1:8" ht="15.75" hidden="1">
      <c r="A45" s="93"/>
      <c r="B45" s="70"/>
      <c r="C45" s="14">
        <v>2017</v>
      </c>
      <c r="D45" s="6">
        <f t="shared" si="4"/>
        <v>56763.8</v>
      </c>
      <c r="E45" s="6">
        <f t="shared" si="13"/>
        <v>0</v>
      </c>
      <c r="F45" s="6">
        <f t="shared" si="13"/>
        <v>0</v>
      </c>
      <c r="G45" s="6">
        <f t="shared" si="13"/>
        <v>53785</v>
      </c>
      <c r="H45" s="6">
        <f t="shared" si="13"/>
        <v>2978.8</v>
      </c>
    </row>
    <row r="46" spans="1:8" ht="15.75" hidden="1">
      <c r="A46" s="93"/>
      <c r="B46" s="70"/>
      <c r="C46" s="38">
        <v>2018</v>
      </c>
      <c r="D46" s="6">
        <f t="shared" si="4"/>
        <v>62211.700000000004</v>
      </c>
      <c r="E46" s="6">
        <f t="shared" si="13"/>
        <v>0</v>
      </c>
      <c r="F46" s="6">
        <f t="shared" si="13"/>
        <v>0</v>
      </c>
      <c r="G46" s="6">
        <f t="shared" si="13"/>
        <v>59430.9</v>
      </c>
      <c r="H46" s="6">
        <f t="shared" si="13"/>
        <v>2780.8</v>
      </c>
    </row>
    <row r="47" spans="1:8" ht="15.75" hidden="1" customHeight="1">
      <c r="A47" s="93"/>
      <c r="B47" s="70"/>
      <c r="C47" s="38">
        <v>2019</v>
      </c>
      <c r="D47" s="6">
        <f t="shared" si="4"/>
        <v>66794.5</v>
      </c>
      <c r="E47" s="6">
        <f t="shared" si="13"/>
        <v>0</v>
      </c>
      <c r="F47" s="6">
        <f t="shared" si="13"/>
        <v>0</v>
      </c>
      <c r="G47" s="6">
        <f t="shared" si="13"/>
        <v>64417.9</v>
      </c>
      <c r="H47" s="6">
        <f t="shared" si="13"/>
        <v>2376.6</v>
      </c>
    </row>
    <row r="48" spans="1:8" ht="15.75" hidden="1">
      <c r="A48" s="93"/>
      <c r="B48" s="70"/>
      <c r="C48" s="38">
        <v>2020</v>
      </c>
      <c r="D48" s="6">
        <f t="shared" si="4"/>
        <v>64676.6</v>
      </c>
      <c r="E48" s="7">
        <f t="shared" si="13"/>
        <v>0</v>
      </c>
      <c r="F48" s="7">
        <f t="shared" si="13"/>
        <v>0</v>
      </c>
      <c r="G48" s="7">
        <f t="shared" si="13"/>
        <v>62300</v>
      </c>
      <c r="H48" s="7">
        <f t="shared" si="13"/>
        <v>2376.6</v>
      </c>
    </row>
    <row r="49" spans="1:8" ht="15.75" hidden="1">
      <c r="A49" s="94"/>
      <c r="B49" s="71"/>
      <c r="C49" s="38">
        <v>2021</v>
      </c>
      <c r="D49" s="6">
        <f>E49+F49+G49+H49</f>
        <v>64676.6</v>
      </c>
      <c r="E49" s="6">
        <f t="shared" si="13"/>
        <v>0</v>
      </c>
      <c r="F49" s="6">
        <f t="shared" si="13"/>
        <v>0</v>
      </c>
      <c r="G49" s="6">
        <f t="shared" si="13"/>
        <v>62300</v>
      </c>
      <c r="H49" s="6">
        <f t="shared" si="13"/>
        <v>2376.6</v>
      </c>
    </row>
    <row r="50" spans="1:8" ht="15.75" hidden="1">
      <c r="A50" s="72" t="s">
        <v>60</v>
      </c>
      <c r="B50" s="47" t="s">
        <v>62</v>
      </c>
      <c r="C50" s="14" t="s">
        <v>3</v>
      </c>
      <c r="D50" s="6">
        <f t="shared" ref="D50:D57" si="14">E50+F50+G50+H50</f>
        <v>18907.300000000003</v>
      </c>
      <c r="E50" s="6">
        <f>SUM(E51:E57)</f>
        <v>0</v>
      </c>
      <c r="F50" s="6">
        <f t="shared" ref="F50:H50" si="15">SUM(F51:F57)</f>
        <v>14223.2</v>
      </c>
      <c r="G50" s="6">
        <f t="shared" si="15"/>
        <v>4684.1000000000004</v>
      </c>
      <c r="H50" s="6">
        <f t="shared" si="15"/>
        <v>0</v>
      </c>
    </row>
    <row r="51" spans="1:8" ht="15.75" hidden="1">
      <c r="A51" s="73"/>
      <c r="B51" s="70"/>
      <c r="C51" s="14">
        <v>2015</v>
      </c>
      <c r="D51" s="6">
        <f t="shared" si="14"/>
        <v>7485.9000000000005</v>
      </c>
      <c r="E51" s="6">
        <v>0</v>
      </c>
      <c r="F51" s="6">
        <v>7111.6</v>
      </c>
      <c r="G51" s="6">
        <v>374.3</v>
      </c>
      <c r="H51" s="6">
        <v>0</v>
      </c>
    </row>
    <row r="52" spans="1:8" ht="15.75" hidden="1">
      <c r="A52" s="73"/>
      <c r="B52" s="70"/>
      <c r="C52" s="14">
        <v>2016</v>
      </c>
      <c r="D52" s="6">
        <f t="shared" si="14"/>
        <v>11421.400000000001</v>
      </c>
      <c r="E52" s="6">
        <v>0</v>
      </c>
      <c r="F52" s="6">
        <v>7111.6</v>
      </c>
      <c r="G52" s="6">
        <v>4309.8</v>
      </c>
      <c r="H52" s="6">
        <v>0</v>
      </c>
    </row>
    <row r="53" spans="1:8" ht="15.75" hidden="1">
      <c r="A53" s="73"/>
      <c r="B53" s="70"/>
      <c r="C53" s="14">
        <v>2017</v>
      </c>
      <c r="D53" s="6">
        <f t="shared" si="14"/>
        <v>0</v>
      </c>
      <c r="E53" s="6">
        <v>0</v>
      </c>
      <c r="F53" s="6">
        <v>0</v>
      </c>
      <c r="G53" s="6">
        <v>0</v>
      </c>
      <c r="H53" s="6">
        <v>0</v>
      </c>
    </row>
    <row r="54" spans="1:8" ht="15.75" hidden="1">
      <c r="A54" s="73"/>
      <c r="B54" s="70"/>
      <c r="C54" s="38">
        <v>2018</v>
      </c>
      <c r="D54" s="6">
        <f t="shared" si="14"/>
        <v>0</v>
      </c>
      <c r="E54" s="6">
        <v>0</v>
      </c>
      <c r="F54" s="6">
        <v>0</v>
      </c>
      <c r="G54" s="6">
        <v>0</v>
      </c>
      <c r="H54" s="6">
        <v>0</v>
      </c>
    </row>
    <row r="55" spans="1:8" ht="15.75" hidden="1">
      <c r="A55" s="73"/>
      <c r="B55" s="70"/>
      <c r="C55" s="38">
        <v>2019</v>
      </c>
      <c r="D55" s="6">
        <f t="shared" si="14"/>
        <v>0</v>
      </c>
      <c r="E55" s="6">
        <v>0</v>
      </c>
      <c r="F55" s="6">
        <v>0</v>
      </c>
      <c r="G55" s="6">
        <v>0</v>
      </c>
      <c r="H55" s="6">
        <v>0</v>
      </c>
    </row>
    <row r="56" spans="1:8" ht="15.75" hidden="1">
      <c r="A56" s="73"/>
      <c r="B56" s="70"/>
      <c r="C56" s="38">
        <v>2020</v>
      </c>
      <c r="D56" s="6">
        <f t="shared" si="14"/>
        <v>0</v>
      </c>
      <c r="E56" s="6">
        <v>0</v>
      </c>
      <c r="F56" s="6">
        <v>0</v>
      </c>
      <c r="G56" s="6">
        <v>0</v>
      </c>
      <c r="H56" s="6">
        <v>0</v>
      </c>
    </row>
    <row r="57" spans="1:8" ht="15.75" hidden="1">
      <c r="A57" s="74"/>
      <c r="B57" s="71"/>
      <c r="C57" s="38">
        <v>2021</v>
      </c>
      <c r="D57" s="6">
        <f t="shared" si="14"/>
        <v>0</v>
      </c>
      <c r="E57" s="6">
        <v>0</v>
      </c>
      <c r="F57" s="6">
        <v>0</v>
      </c>
      <c r="G57" s="6">
        <v>0</v>
      </c>
      <c r="H57" s="6">
        <v>0</v>
      </c>
    </row>
    <row r="58" spans="1:8" ht="15.75" hidden="1">
      <c r="A58" s="72" t="s">
        <v>61</v>
      </c>
      <c r="B58" s="47" t="s">
        <v>63</v>
      </c>
      <c r="C58" s="14" t="s">
        <v>3</v>
      </c>
      <c r="D58" s="6">
        <f>D59+D60+D61+D62+D63+D64+D65</f>
        <v>402564.1</v>
      </c>
      <c r="E58" s="6">
        <f>E59+E60+E61+E62+E63+E64+E65</f>
        <v>0</v>
      </c>
      <c r="F58" s="6">
        <f t="shared" ref="F58:H58" si="16">F59+F60+F61+F62+F63+F64+F65</f>
        <v>0</v>
      </c>
      <c r="G58" s="6">
        <f t="shared" si="16"/>
        <v>382200.1</v>
      </c>
      <c r="H58" s="6">
        <f t="shared" si="16"/>
        <v>20364</v>
      </c>
    </row>
    <row r="59" spans="1:8" ht="15.75" hidden="1">
      <c r="A59" s="93"/>
      <c r="B59" s="70"/>
      <c r="C59" s="14">
        <v>2015</v>
      </c>
      <c r="D59" s="6">
        <f t="shared" ref="D59:D65" si="17">E59+F59+G59+H59</f>
        <v>47026.400000000001</v>
      </c>
      <c r="E59" s="6">
        <v>0</v>
      </c>
      <c r="F59" s="6">
        <v>0</v>
      </c>
      <c r="G59" s="6">
        <v>40703.599999999999</v>
      </c>
      <c r="H59" s="6">
        <v>6322.8</v>
      </c>
    </row>
    <row r="60" spans="1:8" ht="15.75" hidden="1">
      <c r="A60" s="93"/>
      <c r="B60" s="70"/>
      <c r="C60" s="14">
        <v>2016</v>
      </c>
      <c r="D60" s="6">
        <f t="shared" si="17"/>
        <v>40414.5</v>
      </c>
      <c r="E60" s="6">
        <v>0</v>
      </c>
      <c r="F60" s="6">
        <v>0</v>
      </c>
      <c r="G60" s="6">
        <v>39262.699999999997</v>
      </c>
      <c r="H60" s="6">
        <v>1151.8</v>
      </c>
    </row>
    <row r="61" spans="1:8" ht="15.75" hidden="1">
      <c r="A61" s="93"/>
      <c r="B61" s="70"/>
      <c r="C61" s="14">
        <v>2017</v>
      </c>
      <c r="D61" s="6">
        <f t="shared" si="17"/>
        <v>56763.8</v>
      </c>
      <c r="E61" s="6">
        <v>0</v>
      </c>
      <c r="F61" s="6">
        <v>0</v>
      </c>
      <c r="G61" s="6">
        <v>53785</v>
      </c>
      <c r="H61" s="6">
        <v>2978.8</v>
      </c>
    </row>
    <row r="62" spans="1:8" ht="15.75" hidden="1">
      <c r="A62" s="93"/>
      <c r="B62" s="70"/>
      <c r="C62" s="38">
        <v>2018</v>
      </c>
      <c r="D62" s="6">
        <f t="shared" si="17"/>
        <v>62211.700000000004</v>
      </c>
      <c r="E62" s="6">
        <v>0</v>
      </c>
      <c r="F62" s="6">
        <v>0</v>
      </c>
      <c r="G62" s="6">
        <v>59430.9</v>
      </c>
      <c r="H62" s="6">
        <v>2780.8</v>
      </c>
    </row>
    <row r="63" spans="1:8" ht="15.75" hidden="1" customHeight="1">
      <c r="A63" s="93"/>
      <c r="B63" s="70"/>
      <c r="C63" s="38">
        <v>2019</v>
      </c>
      <c r="D63" s="6">
        <f t="shared" si="17"/>
        <v>66794.5</v>
      </c>
      <c r="E63" s="6">
        <v>0</v>
      </c>
      <c r="F63" s="6">
        <v>0</v>
      </c>
      <c r="G63" s="6">
        <f>63717.9+500+200</f>
        <v>64417.9</v>
      </c>
      <c r="H63" s="6">
        <v>2376.6</v>
      </c>
    </row>
    <row r="64" spans="1:8" ht="15.75" hidden="1">
      <c r="A64" s="93"/>
      <c r="B64" s="70"/>
      <c r="C64" s="38">
        <v>2020</v>
      </c>
      <c r="D64" s="6">
        <f t="shared" si="17"/>
        <v>64676.6</v>
      </c>
      <c r="E64" s="7">
        <v>0</v>
      </c>
      <c r="F64" s="7">
        <v>0</v>
      </c>
      <c r="G64" s="6">
        <v>62300</v>
      </c>
      <c r="H64" s="6">
        <v>2376.6</v>
      </c>
    </row>
    <row r="65" spans="1:8" ht="15.75" hidden="1">
      <c r="A65" s="94"/>
      <c r="B65" s="71"/>
      <c r="C65" s="38">
        <v>2021</v>
      </c>
      <c r="D65" s="6">
        <f t="shared" si="17"/>
        <v>64676.6</v>
      </c>
      <c r="E65" s="6">
        <v>0</v>
      </c>
      <c r="F65" s="6">
        <v>0</v>
      </c>
      <c r="G65" s="6">
        <v>62300</v>
      </c>
      <c r="H65" s="6">
        <v>2376.6</v>
      </c>
    </row>
    <row r="66" spans="1:8" ht="15.75" hidden="1">
      <c r="A66" s="72" t="s">
        <v>10</v>
      </c>
      <c r="B66" s="47" t="s">
        <v>33</v>
      </c>
      <c r="C66" s="14" t="s">
        <v>3</v>
      </c>
      <c r="D66" s="6">
        <f>D67+D68+D69+D70+D71+D72+D73</f>
        <v>1117.5999999999999</v>
      </c>
      <c r="E66" s="6">
        <f t="shared" ref="E66:H66" si="18">E67+E68+E69+E70+E71+E72+E73</f>
        <v>0</v>
      </c>
      <c r="F66" s="6">
        <f t="shared" si="18"/>
        <v>1117.5999999999999</v>
      </c>
      <c r="G66" s="6">
        <f t="shared" si="18"/>
        <v>0</v>
      </c>
      <c r="H66" s="6">
        <f t="shared" si="18"/>
        <v>0</v>
      </c>
    </row>
    <row r="67" spans="1:8" ht="15.75" hidden="1">
      <c r="A67" s="93"/>
      <c r="B67" s="70"/>
      <c r="C67" s="14">
        <v>2015</v>
      </c>
      <c r="D67" s="6">
        <f t="shared" si="4"/>
        <v>73.5</v>
      </c>
      <c r="E67" s="6">
        <v>0</v>
      </c>
      <c r="F67" s="6">
        <v>73.5</v>
      </c>
      <c r="G67" s="6">
        <v>0</v>
      </c>
      <c r="H67" s="6">
        <v>0</v>
      </c>
    </row>
    <row r="68" spans="1:8" ht="15.75" hidden="1">
      <c r="A68" s="93"/>
      <c r="B68" s="70"/>
      <c r="C68" s="14">
        <v>2016</v>
      </c>
      <c r="D68" s="6">
        <f t="shared" si="4"/>
        <v>215.9</v>
      </c>
      <c r="E68" s="6">
        <v>0</v>
      </c>
      <c r="F68" s="6">
        <v>215.9</v>
      </c>
      <c r="G68" s="6">
        <v>0</v>
      </c>
      <c r="H68" s="6">
        <v>0</v>
      </c>
    </row>
    <row r="69" spans="1:8" ht="15.75" hidden="1">
      <c r="A69" s="93"/>
      <c r="B69" s="70"/>
      <c r="C69" s="14">
        <v>2017</v>
      </c>
      <c r="D69" s="6">
        <f t="shared" si="4"/>
        <v>150</v>
      </c>
      <c r="E69" s="6">
        <v>0</v>
      </c>
      <c r="F69" s="6">
        <v>150</v>
      </c>
      <c r="G69" s="6">
        <v>0</v>
      </c>
      <c r="H69" s="6">
        <v>0</v>
      </c>
    </row>
    <row r="70" spans="1:8" ht="15.75" hidden="1">
      <c r="A70" s="93"/>
      <c r="B70" s="70"/>
      <c r="C70" s="38">
        <v>2018</v>
      </c>
      <c r="D70" s="6">
        <f t="shared" si="4"/>
        <v>156</v>
      </c>
      <c r="E70" s="6">
        <v>0</v>
      </c>
      <c r="F70" s="6">
        <v>156</v>
      </c>
      <c r="G70" s="6">
        <v>0</v>
      </c>
      <c r="H70" s="6">
        <v>0</v>
      </c>
    </row>
    <row r="71" spans="1:8" ht="15.75" hidden="1" customHeight="1">
      <c r="A71" s="93"/>
      <c r="B71" s="70"/>
      <c r="C71" s="38">
        <v>2019</v>
      </c>
      <c r="D71" s="6">
        <f t="shared" si="4"/>
        <v>164.7</v>
      </c>
      <c r="E71" s="6">
        <v>0</v>
      </c>
      <c r="F71" s="6">
        <v>164.7</v>
      </c>
      <c r="G71" s="6">
        <v>0</v>
      </c>
      <c r="H71" s="6">
        <v>0</v>
      </c>
    </row>
    <row r="72" spans="1:8" ht="15.75" hidden="1">
      <c r="A72" s="93"/>
      <c r="B72" s="70"/>
      <c r="C72" s="38">
        <v>2020</v>
      </c>
      <c r="D72" s="6">
        <f t="shared" si="4"/>
        <v>173.9</v>
      </c>
      <c r="E72" s="6">
        <v>0</v>
      </c>
      <c r="F72" s="7">
        <v>173.9</v>
      </c>
      <c r="G72" s="6">
        <v>0</v>
      </c>
      <c r="H72" s="6">
        <v>0</v>
      </c>
    </row>
    <row r="73" spans="1:8" ht="15.75" hidden="1">
      <c r="A73" s="94"/>
      <c r="B73" s="71"/>
      <c r="C73" s="38">
        <v>2021</v>
      </c>
      <c r="D73" s="6">
        <f t="shared" si="4"/>
        <v>183.6</v>
      </c>
      <c r="E73" s="6">
        <v>0</v>
      </c>
      <c r="F73" s="6">
        <v>183.6</v>
      </c>
      <c r="G73" s="6">
        <v>0</v>
      </c>
      <c r="H73" s="6">
        <v>0</v>
      </c>
    </row>
    <row r="74" spans="1:8" ht="15.75" hidden="1">
      <c r="A74" s="72" t="s">
        <v>11</v>
      </c>
      <c r="B74" s="90" t="s">
        <v>34</v>
      </c>
      <c r="C74" s="14" t="s">
        <v>3</v>
      </c>
      <c r="D74" s="6">
        <f>D75+D76+D77+D78+D79+D80+D81</f>
        <v>10</v>
      </c>
      <c r="E74" s="6">
        <f t="shared" ref="E74:H74" si="19">E75+E76+E77+E78+E79+E80+E81</f>
        <v>0</v>
      </c>
      <c r="F74" s="6">
        <f t="shared" si="19"/>
        <v>0</v>
      </c>
      <c r="G74" s="6">
        <f t="shared" si="19"/>
        <v>10</v>
      </c>
      <c r="H74" s="6">
        <f t="shared" si="19"/>
        <v>0</v>
      </c>
    </row>
    <row r="75" spans="1:8" ht="15.75" hidden="1">
      <c r="A75" s="93"/>
      <c r="B75" s="70"/>
      <c r="C75" s="14">
        <v>2015</v>
      </c>
      <c r="D75" s="6">
        <f t="shared" ref="D75:D81" si="20">E75+F75+G75+H75</f>
        <v>10</v>
      </c>
      <c r="E75" s="6">
        <v>0</v>
      </c>
      <c r="F75" s="6">
        <v>0</v>
      </c>
      <c r="G75" s="6">
        <v>10</v>
      </c>
      <c r="H75" s="6">
        <v>0</v>
      </c>
    </row>
    <row r="76" spans="1:8" ht="15.75" hidden="1">
      <c r="A76" s="93"/>
      <c r="B76" s="70"/>
      <c r="C76" s="14">
        <v>2016</v>
      </c>
      <c r="D76" s="6">
        <f t="shared" si="20"/>
        <v>0</v>
      </c>
      <c r="E76" s="6">
        <v>0</v>
      </c>
      <c r="F76" s="6">
        <v>0</v>
      </c>
      <c r="G76" s="6">
        <v>0</v>
      </c>
      <c r="H76" s="6">
        <v>0</v>
      </c>
    </row>
    <row r="77" spans="1:8" ht="15.75" hidden="1">
      <c r="A77" s="93"/>
      <c r="B77" s="70"/>
      <c r="C77" s="14">
        <v>2017</v>
      </c>
      <c r="D77" s="6">
        <f t="shared" si="20"/>
        <v>0</v>
      </c>
      <c r="E77" s="6">
        <v>0</v>
      </c>
      <c r="F77" s="6">
        <v>0</v>
      </c>
      <c r="G77" s="6">
        <v>0</v>
      </c>
      <c r="H77" s="6">
        <v>0</v>
      </c>
    </row>
    <row r="78" spans="1:8" ht="15.75" hidden="1">
      <c r="A78" s="93"/>
      <c r="B78" s="70"/>
      <c r="C78" s="38">
        <v>2018</v>
      </c>
      <c r="D78" s="6">
        <f t="shared" si="20"/>
        <v>0</v>
      </c>
      <c r="E78" s="6">
        <v>0</v>
      </c>
      <c r="F78" s="6">
        <v>0</v>
      </c>
      <c r="G78" s="6">
        <v>0</v>
      </c>
      <c r="H78" s="6">
        <v>0</v>
      </c>
    </row>
    <row r="79" spans="1:8" ht="15.75" hidden="1" customHeight="1">
      <c r="A79" s="93"/>
      <c r="B79" s="70"/>
      <c r="C79" s="38">
        <v>2019</v>
      </c>
      <c r="D79" s="6">
        <f t="shared" si="20"/>
        <v>0</v>
      </c>
      <c r="E79" s="6">
        <v>0</v>
      </c>
      <c r="F79" s="6">
        <v>0</v>
      </c>
      <c r="G79" s="6">
        <v>0</v>
      </c>
      <c r="H79" s="6">
        <v>0</v>
      </c>
    </row>
    <row r="80" spans="1:8" ht="15.75" hidden="1">
      <c r="A80" s="93"/>
      <c r="B80" s="70"/>
      <c r="C80" s="38">
        <v>2020</v>
      </c>
      <c r="D80" s="6">
        <f t="shared" si="20"/>
        <v>0</v>
      </c>
      <c r="E80" s="7">
        <v>0</v>
      </c>
      <c r="F80" s="7">
        <v>0</v>
      </c>
      <c r="G80" s="6">
        <v>0</v>
      </c>
      <c r="H80" s="6">
        <v>0</v>
      </c>
    </row>
    <row r="81" spans="1:8" ht="15.75" hidden="1">
      <c r="A81" s="94"/>
      <c r="B81" s="71"/>
      <c r="C81" s="38">
        <v>2021</v>
      </c>
      <c r="D81" s="6">
        <f t="shared" si="20"/>
        <v>0</v>
      </c>
      <c r="E81" s="7">
        <v>0</v>
      </c>
      <c r="F81" s="7">
        <v>0</v>
      </c>
      <c r="G81" s="6">
        <v>0</v>
      </c>
      <c r="H81" s="6">
        <v>0</v>
      </c>
    </row>
    <row r="82" spans="1:8" ht="15.75" hidden="1">
      <c r="A82" s="72" t="s">
        <v>12</v>
      </c>
      <c r="B82" s="47" t="s">
        <v>35</v>
      </c>
      <c r="C82" s="14" t="s">
        <v>3</v>
      </c>
      <c r="D82" s="6">
        <f>D83+D84+D85+D86+D87+D88+D89</f>
        <v>87</v>
      </c>
      <c r="E82" s="6">
        <f t="shared" ref="E82:H82" si="21">E83+E84+E85+E86+E87+E88+E89</f>
        <v>0</v>
      </c>
      <c r="F82" s="6">
        <f t="shared" si="21"/>
        <v>0</v>
      </c>
      <c r="G82" s="6">
        <f t="shared" si="21"/>
        <v>87</v>
      </c>
      <c r="H82" s="6">
        <f t="shared" si="21"/>
        <v>0</v>
      </c>
    </row>
    <row r="83" spans="1:8" ht="15.75" hidden="1">
      <c r="A83" s="93"/>
      <c r="B83" s="70"/>
      <c r="C83" s="14">
        <v>2015</v>
      </c>
      <c r="D83" s="6">
        <f t="shared" ref="D83:D89" si="22">E83+F83+G83+H83</f>
        <v>0</v>
      </c>
      <c r="E83" s="6">
        <v>0</v>
      </c>
      <c r="F83" s="6">
        <v>0</v>
      </c>
      <c r="G83" s="6">
        <v>0</v>
      </c>
      <c r="H83" s="6">
        <v>0</v>
      </c>
    </row>
    <row r="84" spans="1:8" ht="15.75" hidden="1">
      <c r="A84" s="93"/>
      <c r="B84" s="70"/>
      <c r="C84" s="14">
        <v>2016</v>
      </c>
      <c r="D84" s="6">
        <f t="shared" si="22"/>
        <v>13</v>
      </c>
      <c r="E84" s="6">
        <v>0</v>
      </c>
      <c r="F84" s="6">
        <v>0</v>
      </c>
      <c r="G84" s="6">
        <v>13</v>
      </c>
      <c r="H84" s="6">
        <v>0</v>
      </c>
    </row>
    <row r="85" spans="1:8" ht="15.75" hidden="1">
      <c r="A85" s="93"/>
      <c r="B85" s="70"/>
      <c r="C85" s="14">
        <v>2017</v>
      </c>
      <c r="D85" s="6">
        <f t="shared" si="22"/>
        <v>14</v>
      </c>
      <c r="E85" s="6">
        <v>0</v>
      </c>
      <c r="F85" s="6">
        <v>0</v>
      </c>
      <c r="G85" s="6">
        <v>14</v>
      </c>
      <c r="H85" s="6">
        <v>0</v>
      </c>
    </row>
    <row r="86" spans="1:8" ht="15.75" hidden="1">
      <c r="A86" s="93"/>
      <c r="B86" s="70"/>
      <c r="C86" s="38">
        <v>2018</v>
      </c>
      <c r="D86" s="6">
        <f t="shared" si="22"/>
        <v>15</v>
      </c>
      <c r="E86" s="6">
        <v>0</v>
      </c>
      <c r="F86" s="6">
        <v>0</v>
      </c>
      <c r="G86" s="6">
        <v>15</v>
      </c>
      <c r="H86" s="6">
        <v>0</v>
      </c>
    </row>
    <row r="87" spans="1:8" ht="15.75" hidden="1" customHeight="1">
      <c r="A87" s="93"/>
      <c r="B87" s="70"/>
      <c r="C87" s="38">
        <v>2019</v>
      </c>
      <c r="D87" s="6">
        <f t="shared" si="22"/>
        <v>15</v>
      </c>
      <c r="E87" s="6">
        <v>0</v>
      </c>
      <c r="F87" s="6">
        <v>0</v>
      </c>
      <c r="G87" s="6">
        <v>15</v>
      </c>
      <c r="H87" s="6">
        <v>0</v>
      </c>
    </row>
    <row r="88" spans="1:8" ht="15.75" hidden="1">
      <c r="A88" s="93"/>
      <c r="B88" s="70"/>
      <c r="C88" s="38">
        <v>2020</v>
      </c>
      <c r="D88" s="6">
        <f t="shared" si="22"/>
        <v>15</v>
      </c>
      <c r="E88" s="7">
        <v>0</v>
      </c>
      <c r="F88" s="7">
        <v>0</v>
      </c>
      <c r="G88" s="6">
        <v>15</v>
      </c>
      <c r="H88" s="6">
        <v>0</v>
      </c>
    </row>
    <row r="89" spans="1:8" ht="15.75" hidden="1">
      <c r="A89" s="94"/>
      <c r="B89" s="71"/>
      <c r="C89" s="38">
        <v>2021</v>
      </c>
      <c r="D89" s="6">
        <f t="shared" si="22"/>
        <v>15</v>
      </c>
      <c r="E89" s="6">
        <v>0</v>
      </c>
      <c r="F89" s="6">
        <v>0</v>
      </c>
      <c r="G89" s="6">
        <v>15</v>
      </c>
      <c r="H89" s="6">
        <v>0</v>
      </c>
    </row>
    <row r="90" spans="1:8" ht="15.75" hidden="1">
      <c r="A90" s="72" t="s">
        <v>13</v>
      </c>
      <c r="B90" s="47" t="s">
        <v>36</v>
      </c>
      <c r="C90" s="14" t="s">
        <v>3</v>
      </c>
      <c r="D90" s="6">
        <f>D91+D92+D93+D94+D95+D96+D97</f>
        <v>7043.5</v>
      </c>
      <c r="E90" s="6">
        <f t="shared" ref="E90:H90" si="23">E91+E92+E93+E94+E95+E96+E97</f>
        <v>0</v>
      </c>
      <c r="F90" s="6">
        <f t="shared" si="23"/>
        <v>5899.2</v>
      </c>
      <c r="G90" s="6">
        <f t="shared" si="23"/>
        <v>1144.3</v>
      </c>
      <c r="H90" s="6">
        <f t="shared" si="23"/>
        <v>0</v>
      </c>
    </row>
    <row r="91" spans="1:8" ht="15.75" hidden="1">
      <c r="A91" s="93"/>
      <c r="B91" s="70"/>
      <c r="C91" s="14">
        <v>2015</v>
      </c>
      <c r="D91" s="6">
        <f>E91+F91+G91+H91</f>
        <v>0</v>
      </c>
      <c r="E91" s="6">
        <v>0</v>
      </c>
      <c r="F91" s="6">
        <v>0</v>
      </c>
      <c r="G91" s="6">
        <v>0</v>
      </c>
      <c r="H91" s="6">
        <v>0</v>
      </c>
    </row>
    <row r="92" spans="1:8" ht="15.75" hidden="1">
      <c r="A92" s="93"/>
      <c r="B92" s="70"/>
      <c r="C92" s="14">
        <v>2016</v>
      </c>
      <c r="D92" s="6">
        <f t="shared" ref="D92:D195" si="24">E92+F92+G92+H92</f>
        <v>0</v>
      </c>
      <c r="E92" s="6">
        <v>0</v>
      </c>
      <c r="F92" s="6">
        <v>0</v>
      </c>
      <c r="G92" s="6">
        <v>0</v>
      </c>
      <c r="H92" s="6">
        <v>0</v>
      </c>
    </row>
    <row r="93" spans="1:8" ht="15.75" hidden="1">
      <c r="A93" s="93"/>
      <c r="B93" s="70"/>
      <c r="C93" s="14">
        <v>2017</v>
      </c>
      <c r="D93" s="6">
        <f t="shared" si="24"/>
        <v>6044.3</v>
      </c>
      <c r="E93" s="6">
        <v>0</v>
      </c>
      <c r="F93" s="6">
        <v>5000</v>
      </c>
      <c r="G93" s="6">
        <v>1044.3</v>
      </c>
      <c r="H93" s="6">
        <v>0</v>
      </c>
    </row>
    <row r="94" spans="1:8" ht="15.75" hidden="1">
      <c r="A94" s="93"/>
      <c r="B94" s="70"/>
      <c r="C94" s="38">
        <v>2018</v>
      </c>
      <c r="D94" s="6">
        <f t="shared" si="24"/>
        <v>999.2</v>
      </c>
      <c r="E94" s="6">
        <v>0</v>
      </c>
      <c r="F94" s="6">
        <v>899.2</v>
      </c>
      <c r="G94" s="6">
        <v>100</v>
      </c>
      <c r="H94" s="6">
        <v>0</v>
      </c>
    </row>
    <row r="95" spans="1:8" ht="15.75" hidden="1" customHeight="1">
      <c r="A95" s="93"/>
      <c r="B95" s="70"/>
      <c r="C95" s="38">
        <v>2019</v>
      </c>
      <c r="D95" s="6">
        <f t="shared" si="24"/>
        <v>0</v>
      </c>
      <c r="E95" s="6">
        <v>0</v>
      </c>
      <c r="F95" s="6">
        <v>0</v>
      </c>
      <c r="G95" s="6">
        <v>0</v>
      </c>
      <c r="H95" s="6">
        <v>0</v>
      </c>
    </row>
    <row r="96" spans="1:8" ht="15.75" hidden="1">
      <c r="A96" s="93"/>
      <c r="B96" s="70"/>
      <c r="C96" s="38">
        <v>2020</v>
      </c>
      <c r="D96" s="6">
        <f t="shared" si="24"/>
        <v>0</v>
      </c>
      <c r="E96" s="6">
        <v>0</v>
      </c>
      <c r="F96" s="6">
        <v>0</v>
      </c>
      <c r="G96" s="6">
        <v>0</v>
      </c>
      <c r="H96" s="6">
        <v>0</v>
      </c>
    </row>
    <row r="97" spans="1:8" ht="15.75" hidden="1">
      <c r="A97" s="94"/>
      <c r="B97" s="71"/>
      <c r="C97" s="38">
        <v>2021</v>
      </c>
      <c r="D97" s="6">
        <f t="shared" si="24"/>
        <v>0</v>
      </c>
      <c r="E97" s="6">
        <v>0</v>
      </c>
      <c r="F97" s="6">
        <v>0</v>
      </c>
      <c r="G97" s="6">
        <v>0</v>
      </c>
      <c r="H97" s="6">
        <v>0</v>
      </c>
    </row>
    <row r="98" spans="1:8" ht="15.75" hidden="1">
      <c r="A98" s="72" t="s">
        <v>39</v>
      </c>
      <c r="B98" s="131" t="s">
        <v>37</v>
      </c>
      <c r="C98" s="14" t="s">
        <v>3</v>
      </c>
      <c r="D98" s="6">
        <f>D99+D100+D101+D102+D103+D104+D105</f>
        <v>300</v>
      </c>
      <c r="E98" s="6">
        <f t="shared" ref="E98:H98" si="25">E99+E100+E101+E102+E103+E104+E105</f>
        <v>0</v>
      </c>
      <c r="F98" s="6">
        <f t="shared" si="25"/>
        <v>0</v>
      </c>
      <c r="G98" s="6">
        <f t="shared" si="25"/>
        <v>300</v>
      </c>
      <c r="H98" s="6">
        <f t="shared" si="25"/>
        <v>0</v>
      </c>
    </row>
    <row r="99" spans="1:8" ht="15.75" hidden="1">
      <c r="A99" s="73"/>
      <c r="B99" s="131"/>
      <c r="C99" s="14">
        <v>2015</v>
      </c>
      <c r="D99" s="6">
        <f t="shared" si="24"/>
        <v>0</v>
      </c>
      <c r="E99" s="6">
        <v>0</v>
      </c>
      <c r="F99" s="6">
        <v>0</v>
      </c>
      <c r="G99" s="6">
        <v>0</v>
      </c>
      <c r="H99" s="6">
        <v>0</v>
      </c>
    </row>
    <row r="100" spans="1:8" ht="15.75" hidden="1">
      <c r="A100" s="73"/>
      <c r="B100" s="131"/>
      <c r="C100" s="14">
        <v>2016</v>
      </c>
      <c r="D100" s="6">
        <f t="shared" si="24"/>
        <v>0</v>
      </c>
      <c r="E100" s="6">
        <v>0</v>
      </c>
      <c r="F100" s="6">
        <v>0</v>
      </c>
      <c r="G100" s="6">
        <v>0</v>
      </c>
      <c r="H100" s="6">
        <v>0</v>
      </c>
    </row>
    <row r="101" spans="1:8" ht="15.75" hidden="1">
      <c r="A101" s="73"/>
      <c r="B101" s="131"/>
      <c r="C101" s="14">
        <v>2017</v>
      </c>
      <c r="D101" s="6">
        <f t="shared" si="24"/>
        <v>0</v>
      </c>
      <c r="E101" s="6">
        <v>0</v>
      </c>
      <c r="F101" s="6">
        <v>0</v>
      </c>
      <c r="G101" s="6">
        <v>0</v>
      </c>
      <c r="H101" s="6">
        <v>0</v>
      </c>
    </row>
    <row r="102" spans="1:8" ht="15.75" hidden="1">
      <c r="A102" s="73"/>
      <c r="B102" s="131"/>
      <c r="C102" s="38">
        <v>2018</v>
      </c>
      <c r="D102" s="6">
        <f t="shared" si="24"/>
        <v>300</v>
      </c>
      <c r="E102" s="6">
        <v>0</v>
      </c>
      <c r="F102" s="6">
        <v>0</v>
      </c>
      <c r="G102" s="6">
        <v>300</v>
      </c>
      <c r="H102" s="6">
        <v>0</v>
      </c>
    </row>
    <row r="103" spans="1:8" ht="15.75" hidden="1">
      <c r="A103" s="73"/>
      <c r="B103" s="131"/>
      <c r="C103" s="38">
        <v>2019</v>
      </c>
      <c r="D103" s="6">
        <f t="shared" si="24"/>
        <v>0</v>
      </c>
      <c r="E103" s="6">
        <v>0</v>
      </c>
      <c r="F103" s="6">
        <v>0</v>
      </c>
      <c r="G103" s="6">
        <v>0</v>
      </c>
      <c r="H103" s="6">
        <v>0</v>
      </c>
    </row>
    <row r="104" spans="1:8" ht="15.75" hidden="1">
      <c r="A104" s="73"/>
      <c r="B104" s="131"/>
      <c r="C104" s="38">
        <v>2020</v>
      </c>
      <c r="D104" s="6">
        <f t="shared" si="24"/>
        <v>0</v>
      </c>
      <c r="E104" s="6">
        <v>0</v>
      </c>
      <c r="F104" s="6">
        <v>0</v>
      </c>
      <c r="G104" s="6">
        <v>0</v>
      </c>
      <c r="H104" s="6">
        <v>0</v>
      </c>
    </row>
    <row r="105" spans="1:8" ht="15.75" hidden="1">
      <c r="A105" s="74"/>
      <c r="B105" s="131"/>
      <c r="C105" s="38">
        <v>2021</v>
      </c>
      <c r="D105" s="6">
        <f t="shared" si="24"/>
        <v>0</v>
      </c>
      <c r="E105" s="6">
        <v>0</v>
      </c>
      <c r="F105" s="6">
        <v>0</v>
      </c>
      <c r="G105" s="6">
        <v>0</v>
      </c>
      <c r="H105" s="6">
        <v>0</v>
      </c>
    </row>
    <row r="106" spans="1:8" ht="15.75" hidden="1">
      <c r="A106" s="72" t="s">
        <v>40</v>
      </c>
      <c r="B106" s="126" t="s">
        <v>38</v>
      </c>
      <c r="C106" s="14" t="s">
        <v>3</v>
      </c>
      <c r="D106" s="6">
        <f>D107+D108+D109+D110+D111+D112+D113</f>
        <v>100</v>
      </c>
      <c r="E106" s="6">
        <f t="shared" ref="E106:H106" si="26">E107+E108+E109+E110+E111+E112+E113</f>
        <v>0</v>
      </c>
      <c r="F106" s="6">
        <f t="shared" si="26"/>
        <v>0</v>
      </c>
      <c r="G106" s="6">
        <f t="shared" si="26"/>
        <v>100</v>
      </c>
      <c r="H106" s="6">
        <f t="shared" si="26"/>
        <v>0</v>
      </c>
    </row>
    <row r="107" spans="1:8" ht="15.75" hidden="1">
      <c r="A107" s="73"/>
      <c r="B107" s="126"/>
      <c r="C107" s="14">
        <v>2015</v>
      </c>
      <c r="D107" s="6">
        <f t="shared" si="24"/>
        <v>0</v>
      </c>
      <c r="E107" s="6">
        <v>0</v>
      </c>
      <c r="F107" s="6">
        <v>0</v>
      </c>
      <c r="G107" s="6">
        <v>0</v>
      </c>
      <c r="H107" s="6">
        <v>0</v>
      </c>
    </row>
    <row r="108" spans="1:8" ht="15.75" hidden="1">
      <c r="A108" s="73"/>
      <c r="B108" s="126"/>
      <c r="C108" s="14">
        <v>2016</v>
      </c>
      <c r="D108" s="6">
        <f t="shared" si="24"/>
        <v>0</v>
      </c>
      <c r="E108" s="6">
        <v>0</v>
      </c>
      <c r="F108" s="6">
        <v>0</v>
      </c>
      <c r="G108" s="6">
        <v>0</v>
      </c>
      <c r="H108" s="6">
        <v>0</v>
      </c>
    </row>
    <row r="109" spans="1:8" ht="15.75" hidden="1">
      <c r="A109" s="73"/>
      <c r="B109" s="126"/>
      <c r="C109" s="14">
        <v>2017</v>
      </c>
      <c r="D109" s="6">
        <f t="shared" si="24"/>
        <v>0</v>
      </c>
      <c r="E109" s="6">
        <v>0</v>
      </c>
      <c r="F109" s="6">
        <v>0</v>
      </c>
      <c r="G109" s="6">
        <v>0</v>
      </c>
      <c r="H109" s="6">
        <v>0</v>
      </c>
    </row>
    <row r="110" spans="1:8" ht="15.75" hidden="1">
      <c r="A110" s="73"/>
      <c r="B110" s="126"/>
      <c r="C110" s="38">
        <v>2018</v>
      </c>
      <c r="D110" s="6">
        <f t="shared" si="24"/>
        <v>0</v>
      </c>
      <c r="E110" s="6">
        <v>0</v>
      </c>
      <c r="F110" s="6">
        <v>0</v>
      </c>
      <c r="G110" s="6">
        <v>0</v>
      </c>
      <c r="H110" s="6">
        <v>0</v>
      </c>
    </row>
    <row r="111" spans="1:8" ht="15.75" hidden="1">
      <c r="A111" s="73"/>
      <c r="B111" s="126"/>
      <c r="C111" s="38">
        <v>2019</v>
      </c>
      <c r="D111" s="6">
        <f t="shared" si="24"/>
        <v>100</v>
      </c>
      <c r="E111" s="6">
        <v>0</v>
      </c>
      <c r="F111" s="6">
        <v>0</v>
      </c>
      <c r="G111" s="6">
        <v>100</v>
      </c>
      <c r="H111" s="6">
        <v>0</v>
      </c>
    </row>
    <row r="112" spans="1:8" ht="15.75" hidden="1">
      <c r="A112" s="73"/>
      <c r="B112" s="126"/>
      <c r="C112" s="38">
        <v>2020</v>
      </c>
      <c r="D112" s="6">
        <f t="shared" si="24"/>
        <v>0</v>
      </c>
      <c r="E112" s="6">
        <v>0</v>
      </c>
      <c r="F112" s="6">
        <v>0</v>
      </c>
      <c r="G112" s="6">
        <v>0</v>
      </c>
      <c r="H112" s="6">
        <v>0</v>
      </c>
    </row>
    <row r="113" spans="1:8" ht="15.75" hidden="1">
      <c r="A113" s="74"/>
      <c r="B113" s="126"/>
      <c r="C113" s="38">
        <v>2021</v>
      </c>
      <c r="D113" s="6">
        <f t="shared" si="24"/>
        <v>0</v>
      </c>
      <c r="E113" s="6">
        <v>0</v>
      </c>
      <c r="F113" s="6">
        <v>0</v>
      </c>
      <c r="G113" s="6">
        <v>0</v>
      </c>
      <c r="H113" s="6">
        <v>0</v>
      </c>
    </row>
    <row r="114" spans="1:8" ht="15.75" hidden="1">
      <c r="A114" s="72" t="s">
        <v>86</v>
      </c>
      <c r="B114" s="126" t="s">
        <v>85</v>
      </c>
      <c r="C114" s="14" t="s">
        <v>3</v>
      </c>
      <c r="D114" s="6">
        <f>D115+D116+D117+D118+D119+D120+D121</f>
        <v>0</v>
      </c>
      <c r="E114" s="6">
        <f t="shared" ref="E114:H114" si="27">E115+E116+E117+E118+E119+E120+E121</f>
        <v>0</v>
      </c>
      <c r="F114" s="6">
        <f t="shared" si="27"/>
        <v>0</v>
      </c>
      <c r="G114" s="6">
        <f t="shared" si="27"/>
        <v>0</v>
      </c>
      <c r="H114" s="6">
        <f t="shared" si="27"/>
        <v>0</v>
      </c>
    </row>
    <row r="115" spans="1:8" ht="15.75" hidden="1">
      <c r="A115" s="73"/>
      <c r="B115" s="126"/>
      <c r="C115" s="14">
        <v>2015</v>
      </c>
      <c r="D115" s="6">
        <f t="shared" ref="D115:D121" si="28">E115+F115+G115+H115</f>
        <v>0</v>
      </c>
      <c r="E115" s="6">
        <v>0</v>
      </c>
      <c r="F115" s="6">
        <v>0</v>
      </c>
      <c r="G115" s="6">
        <v>0</v>
      </c>
      <c r="H115" s="6">
        <v>0</v>
      </c>
    </row>
    <row r="116" spans="1:8" ht="15.75" hidden="1">
      <c r="A116" s="73"/>
      <c r="B116" s="126"/>
      <c r="C116" s="14">
        <v>2016</v>
      </c>
      <c r="D116" s="6">
        <f t="shared" si="28"/>
        <v>0</v>
      </c>
      <c r="E116" s="6">
        <v>0</v>
      </c>
      <c r="F116" s="6">
        <v>0</v>
      </c>
      <c r="G116" s="6">
        <v>0</v>
      </c>
      <c r="H116" s="6">
        <v>0</v>
      </c>
    </row>
    <row r="117" spans="1:8" ht="15.75" hidden="1">
      <c r="A117" s="73"/>
      <c r="B117" s="126"/>
      <c r="C117" s="14">
        <v>2017</v>
      </c>
      <c r="D117" s="6">
        <f t="shared" si="28"/>
        <v>0</v>
      </c>
      <c r="E117" s="6">
        <v>0</v>
      </c>
      <c r="F117" s="6">
        <v>0</v>
      </c>
      <c r="G117" s="6">
        <v>0</v>
      </c>
      <c r="H117" s="6">
        <v>0</v>
      </c>
    </row>
    <row r="118" spans="1:8" ht="15.75" hidden="1">
      <c r="A118" s="73"/>
      <c r="B118" s="126"/>
      <c r="C118" s="38">
        <v>2018</v>
      </c>
      <c r="D118" s="6">
        <f t="shared" si="28"/>
        <v>0</v>
      </c>
      <c r="E118" s="6">
        <v>0</v>
      </c>
      <c r="F118" s="6">
        <v>0</v>
      </c>
      <c r="G118" s="6">
        <v>0</v>
      </c>
      <c r="H118" s="6">
        <v>0</v>
      </c>
    </row>
    <row r="119" spans="1:8" ht="15.75" hidden="1">
      <c r="A119" s="73"/>
      <c r="B119" s="126"/>
      <c r="C119" s="38">
        <v>2019</v>
      </c>
      <c r="D119" s="6">
        <f t="shared" si="28"/>
        <v>0</v>
      </c>
      <c r="E119" s="6">
        <v>0</v>
      </c>
      <c r="F119" s="6">
        <v>0</v>
      </c>
      <c r="G119" s="6">
        <f>500-500</f>
        <v>0</v>
      </c>
      <c r="H119" s="6">
        <v>0</v>
      </c>
    </row>
    <row r="120" spans="1:8" ht="15.75" hidden="1">
      <c r="A120" s="73"/>
      <c r="B120" s="126"/>
      <c r="C120" s="38">
        <v>2020</v>
      </c>
      <c r="D120" s="6">
        <f t="shared" si="28"/>
        <v>0</v>
      </c>
      <c r="E120" s="6">
        <v>0</v>
      </c>
      <c r="F120" s="6">
        <v>0</v>
      </c>
      <c r="G120" s="6">
        <v>0</v>
      </c>
      <c r="H120" s="6">
        <v>0</v>
      </c>
    </row>
    <row r="121" spans="1:8" ht="15.75" hidden="1">
      <c r="A121" s="74"/>
      <c r="B121" s="126"/>
      <c r="C121" s="38">
        <v>2021</v>
      </c>
      <c r="D121" s="6">
        <f t="shared" si="28"/>
        <v>0</v>
      </c>
      <c r="E121" s="6">
        <v>0</v>
      </c>
      <c r="F121" s="6">
        <v>0</v>
      </c>
      <c r="G121" s="6">
        <v>0</v>
      </c>
      <c r="H121" s="6">
        <v>0</v>
      </c>
    </row>
    <row r="122" spans="1:8" ht="15.75">
      <c r="A122" s="72" t="s">
        <v>14</v>
      </c>
      <c r="B122" s="123" t="s">
        <v>41</v>
      </c>
      <c r="C122" s="14" t="s">
        <v>3</v>
      </c>
      <c r="D122" s="6">
        <f>D123+D124+D125+D126+D127+D128+D129</f>
        <v>26912.5</v>
      </c>
      <c r="E122" s="6">
        <f>E123+E124+E125+E126+E127+E128+E129</f>
        <v>283.40000000000003</v>
      </c>
      <c r="F122" s="6">
        <f>F123+F124+F125+F126+F127+F128+F129</f>
        <v>4218</v>
      </c>
      <c r="G122" s="6">
        <f>G123+G124+G125+G126+G127+G128+G129</f>
        <v>22409.899999999998</v>
      </c>
      <c r="H122" s="6">
        <f t="shared" ref="H122" si="29">H123+H124+H125+H126+H127+H128+H129</f>
        <v>1.2</v>
      </c>
    </row>
    <row r="123" spans="1:8" ht="15.75">
      <c r="A123" s="93"/>
      <c r="B123" s="73"/>
      <c r="C123" s="14">
        <v>2015</v>
      </c>
      <c r="D123" s="6">
        <f t="shared" si="24"/>
        <v>3020.2</v>
      </c>
      <c r="E123" s="20">
        <f t="shared" ref="E123:H129" si="30">E131+E155+E163+E171+E179+E187+E195+E203+E211</f>
        <v>55</v>
      </c>
      <c r="F123" s="20">
        <f t="shared" si="30"/>
        <v>639.70000000000005</v>
      </c>
      <c r="G123" s="20">
        <f t="shared" si="30"/>
        <v>2324.2999999999997</v>
      </c>
      <c r="H123" s="20">
        <f t="shared" si="30"/>
        <v>1.2</v>
      </c>
    </row>
    <row r="124" spans="1:8" ht="15.75">
      <c r="A124" s="93"/>
      <c r="B124" s="73"/>
      <c r="C124" s="14">
        <v>2016</v>
      </c>
      <c r="D124" s="6">
        <f t="shared" si="24"/>
        <v>2987.2</v>
      </c>
      <c r="E124" s="20">
        <f t="shared" si="30"/>
        <v>56</v>
      </c>
      <c r="F124" s="20">
        <f t="shared" si="30"/>
        <v>553.1</v>
      </c>
      <c r="G124" s="20">
        <f t="shared" si="30"/>
        <v>2378.1</v>
      </c>
      <c r="H124" s="20">
        <f t="shared" si="30"/>
        <v>0</v>
      </c>
    </row>
    <row r="125" spans="1:8" ht="15.75">
      <c r="A125" s="93"/>
      <c r="B125" s="73"/>
      <c r="C125" s="14">
        <v>2017</v>
      </c>
      <c r="D125" s="6">
        <f t="shared" si="24"/>
        <v>3621.6</v>
      </c>
      <c r="E125" s="20">
        <f t="shared" si="30"/>
        <v>60.8</v>
      </c>
      <c r="F125" s="20">
        <f t="shared" si="30"/>
        <v>1153.7</v>
      </c>
      <c r="G125" s="20">
        <f t="shared" si="30"/>
        <v>2407.1</v>
      </c>
      <c r="H125" s="20">
        <f t="shared" si="30"/>
        <v>0</v>
      </c>
    </row>
    <row r="126" spans="1:8" ht="15.75">
      <c r="A126" s="93"/>
      <c r="B126" s="73"/>
      <c r="C126" s="38">
        <v>2018</v>
      </c>
      <c r="D126" s="6">
        <f t="shared" si="24"/>
        <v>4347.7999999999993</v>
      </c>
      <c r="E126" s="20">
        <f t="shared" si="30"/>
        <v>55.8</v>
      </c>
      <c r="F126" s="20">
        <f t="shared" si="30"/>
        <v>1853.8999999999999</v>
      </c>
      <c r="G126" s="20">
        <f t="shared" si="30"/>
        <v>2438.0999999999995</v>
      </c>
      <c r="H126" s="20">
        <f t="shared" si="30"/>
        <v>0</v>
      </c>
    </row>
    <row r="127" spans="1:8" ht="15.75">
      <c r="A127" s="93"/>
      <c r="B127" s="73"/>
      <c r="C127" s="38">
        <v>2019</v>
      </c>
      <c r="D127" s="6">
        <f t="shared" si="24"/>
        <v>4501.7</v>
      </c>
      <c r="E127" s="20">
        <f t="shared" si="30"/>
        <v>55.8</v>
      </c>
      <c r="F127" s="20">
        <f t="shared" si="30"/>
        <v>17.600000000000001</v>
      </c>
      <c r="G127" s="20">
        <f t="shared" si="30"/>
        <v>4428.3</v>
      </c>
      <c r="H127" s="20">
        <f t="shared" si="30"/>
        <v>0</v>
      </c>
    </row>
    <row r="128" spans="1:8" ht="15.75">
      <c r="A128" s="93"/>
      <c r="B128" s="73"/>
      <c r="C128" s="38">
        <v>2020</v>
      </c>
      <c r="D128" s="6">
        <f t="shared" si="24"/>
        <v>4217</v>
      </c>
      <c r="E128" s="20">
        <f t="shared" si="30"/>
        <v>0</v>
      </c>
      <c r="F128" s="20">
        <f t="shared" si="30"/>
        <v>0</v>
      </c>
      <c r="G128" s="20">
        <f t="shared" si="30"/>
        <v>4217</v>
      </c>
      <c r="H128" s="20">
        <f t="shared" si="30"/>
        <v>0</v>
      </c>
    </row>
    <row r="129" spans="1:8" ht="15.75">
      <c r="A129" s="94"/>
      <c r="B129" s="74"/>
      <c r="C129" s="38">
        <v>2021</v>
      </c>
      <c r="D129" s="6">
        <f t="shared" si="24"/>
        <v>4217</v>
      </c>
      <c r="E129" s="20">
        <f t="shared" si="30"/>
        <v>0</v>
      </c>
      <c r="F129" s="20">
        <f t="shared" si="30"/>
        <v>0</v>
      </c>
      <c r="G129" s="20">
        <f t="shared" si="30"/>
        <v>4217</v>
      </c>
      <c r="H129" s="20">
        <f t="shared" si="30"/>
        <v>0</v>
      </c>
    </row>
    <row r="130" spans="1:8" ht="15.75" hidden="1">
      <c r="A130" s="120" t="s">
        <v>15</v>
      </c>
      <c r="B130" s="48" t="s">
        <v>42</v>
      </c>
      <c r="C130" s="14" t="s">
        <v>3</v>
      </c>
      <c r="D130" s="20">
        <f>D131+D132+D133+D134+D135+D136+D137</f>
        <v>21680.5</v>
      </c>
      <c r="E130" s="20">
        <f t="shared" ref="E130:H130" si="31">E131+E132+E133+E134+E135+E136+E137</f>
        <v>0</v>
      </c>
      <c r="F130" s="20">
        <f t="shared" si="31"/>
        <v>1192.8000000000002</v>
      </c>
      <c r="G130" s="20">
        <f t="shared" si="31"/>
        <v>20486.5</v>
      </c>
      <c r="H130" s="20">
        <f t="shared" si="31"/>
        <v>1.2</v>
      </c>
    </row>
    <row r="131" spans="1:8" ht="15.75" hidden="1">
      <c r="A131" s="121"/>
      <c r="B131" s="68"/>
      <c r="C131" s="14">
        <v>2015</v>
      </c>
      <c r="D131" s="6">
        <f>E131+F131+G131+H131</f>
        <v>2859</v>
      </c>
      <c r="E131" s="20">
        <f>E139+E147</f>
        <v>0</v>
      </c>
      <c r="F131" s="20">
        <f>F139+F147</f>
        <v>639.70000000000005</v>
      </c>
      <c r="G131" s="20">
        <f t="shared" ref="G131:H132" si="32">G139+G147</f>
        <v>2218.1</v>
      </c>
      <c r="H131" s="20">
        <f t="shared" si="32"/>
        <v>1.2</v>
      </c>
    </row>
    <row r="132" spans="1:8" ht="15.75" hidden="1">
      <c r="A132" s="121"/>
      <c r="B132" s="68"/>
      <c r="C132" s="14">
        <v>2016</v>
      </c>
      <c r="D132" s="6">
        <f t="shared" ref="D132:D137" si="33">E132+F132+G132+H132</f>
        <v>2824.1</v>
      </c>
      <c r="E132" s="20">
        <f>E140+E148</f>
        <v>0</v>
      </c>
      <c r="F132" s="20">
        <f>F140+F148</f>
        <v>553.1</v>
      </c>
      <c r="G132" s="20">
        <f t="shared" si="32"/>
        <v>2271</v>
      </c>
      <c r="H132" s="20">
        <f t="shared" si="32"/>
        <v>0</v>
      </c>
    </row>
    <row r="133" spans="1:8" ht="15.75" hidden="1">
      <c r="A133" s="121"/>
      <c r="B133" s="68"/>
      <c r="C133" s="14">
        <v>2017</v>
      </c>
      <c r="D133" s="6">
        <f t="shared" si="33"/>
        <v>1577.6</v>
      </c>
      <c r="E133" s="20">
        <f>E141+E149</f>
        <v>0</v>
      </c>
      <c r="F133" s="20">
        <f t="shared" ref="F133:H137" si="34">F141+F149</f>
        <v>0</v>
      </c>
      <c r="G133" s="20">
        <f t="shared" si="34"/>
        <v>1577.6</v>
      </c>
      <c r="H133" s="20">
        <f t="shared" si="34"/>
        <v>0</v>
      </c>
    </row>
    <row r="134" spans="1:8" ht="15.75" hidden="1">
      <c r="A134" s="121"/>
      <c r="B134" s="68"/>
      <c r="C134" s="38">
        <v>2018</v>
      </c>
      <c r="D134" s="6">
        <f t="shared" si="33"/>
        <v>1799.8</v>
      </c>
      <c r="E134" s="20">
        <f>E142+E150</f>
        <v>0</v>
      </c>
      <c r="F134" s="20">
        <f t="shared" si="34"/>
        <v>0</v>
      </c>
      <c r="G134" s="20">
        <f t="shared" si="34"/>
        <v>1799.8</v>
      </c>
      <c r="H134" s="20">
        <f t="shared" si="34"/>
        <v>0</v>
      </c>
    </row>
    <row r="135" spans="1:8" ht="15.75" hidden="1">
      <c r="A135" s="121"/>
      <c r="B135" s="68"/>
      <c r="C135" s="38">
        <v>2019</v>
      </c>
      <c r="D135" s="6">
        <f t="shared" si="33"/>
        <v>4320</v>
      </c>
      <c r="E135" s="20">
        <f>E143+E151</f>
        <v>0</v>
      </c>
      <c r="F135" s="20">
        <f t="shared" si="34"/>
        <v>0</v>
      </c>
      <c r="G135" s="20">
        <f t="shared" si="34"/>
        <v>4320</v>
      </c>
      <c r="H135" s="20">
        <f t="shared" si="34"/>
        <v>0</v>
      </c>
    </row>
    <row r="136" spans="1:8" ht="15.75" hidden="1">
      <c r="A136" s="121"/>
      <c r="B136" s="68"/>
      <c r="C136" s="38">
        <v>2020</v>
      </c>
      <c r="D136" s="6">
        <f t="shared" si="33"/>
        <v>4150</v>
      </c>
      <c r="E136" s="20">
        <f>E144+E152</f>
        <v>0</v>
      </c>
      <c r="F136" s="20">
        <f t="shared" si="34"/>
        <v>0</v>
      </c>
      <c r="G136" s="20">
        <f t="shared" si="34"/>
        <v>4150</v>
      </c>
      <c r="H136" s="20">
        <f t="shared" si="34"/>
        <v>0</v>
      </c>
    </row>
    <row r="137" spans="1:8" ht="15.75" hidden="1">
      <c r="A137" s="122"/>
      <c r="B137" s="69"/>
      <c r="C137" s="38">
        <v>2021</v>
      </c>
      <c r="D137" s="6">
        <f t="shared" si="33"/>
        <v>4150</v>
      </c>
      <c r="E137" s="20">
        <f>E145+E153</f>
        <v>0</v>
      </c>
      <c r="F137" s="20">
        <f t="shared" si="34"/>
        <v>0</v>
      </c>
      <c r="G137" s="20">
        <f t="shared" si="34"/>
        <v>4150</v>
      </c>
      <c r="H137" s="20">
        <f t="shared" si="34"/>
        <v>0</v>
      </c>
    </row>
    <row r="138" spans="1:8" ht="15.75" hidden="1">
      <c r="A138" s="72" t="s">
        <v>64</v>
      </c>
      <c r="B138" s="48" t="s">
        <v>66</v>
      </c>
      <c r="C138" s="14" t="s">
        <v>3</v>
      </c>
      <c r="D138" s="20">
        <f>D139+D140+D141+D142+D143+D144+D145</f>
        <v>1800.8000000000002</v>
      </c>
      <c r="E138" s="20">
        <f t="shared" ref="E138:H138" si="35">E139+E140+E141+E142+E143+E144+E145</f>
        <v>0</v>
      </c>
      <c r="F138" s="20">
        <f t="shared" si="35"/>
        <v>1192.8000000000002</v>
      </c>
      <c r="G138" s="20">
        <f t="shared" si="35"/>
        <v>608</v>
      </c>
      <c r="H138" s="20">
        <f t="shared" si="35"/>
        <v>0</v>
      </c>
    </row>
    <row r="139" spans="1:8" ht="15.75" hidden="1">
      <c r="A139" s="73"/>
      <c r="B139" s="68"/>
      <c r="C139" s="14">
        <v>2015</v>
      </c>
      <c r="D139" s="6">
        <f t="shared" ref="D139" si="36">E139+F139+G139+H139</f>
        <v>673.40000000000009</v>
      </c>
      <c r="E139" s="20">
        <v>0</v>
      </c>
      <c r="F139" s="20">
        <v>639.70000000000005</v>
      </c>
      <c r="G139" s="20">
        <v>33.700000000000003</v>
      </c>
      <c r="H139" s="20">
        <v>0</v>
      </c>
    </row>
    <row r="140" spans="1:8" ht="15.75" hidden="1">
      <c r="A140" s="73"/>
      <c r="B140" s="68"/>
      <c r="C140" s="14">
        <v>2016</v>
      </c>
      <c r="D140" s="6">
        <f>E140+F140+G140+H140</f>
        <v>1127.4000000000001</v>
      </c>
      <c r="E140" s="20">
        <v>0</v>
      </c>
      <c r="F140" s="20">
        <v>553.1</v>
      </c>
      <c r="G140" s="20">
        <v>574.29999999999995</v>
      </c>
      <c r="H140" s="20">
        <v>0</v>
      </c>
    </row>
    <row r="141" spans="1:8" ht="15.75" hidden="1">
      <c r="A141" s="73"/>
      <c r="B141" s="68"/>
      <c r="C141" s="14">
        <v>2017</v>
      </c>
      <c r="D141" s="6">
        <f t="shared" ref="D141:D145" si="37">E141+F141+G141+H141</f>
        <v>0</v>
      </c>
      <c r="E141" s="20">
        <v>0</v>
      </c>
      <c r="F141" s="20">
        <v>0</v>
      </c>
      <c r="G141" s="20">
        <v>0</v>
      </c>
      <c r="H141" s="20">
        <v>0</v>
      </c>
    </row>
    <row r="142" spans="1:8" ht="15.75" hidden="1">
      <c r="A142" s="73"/>
      <c r="B142" s="68"/>
      <c r="C142" s="38">
        <v>2018</v>
      </c>
      <c r="D142" s="6">
        <f t="shared" si="37"/>
        <v>0</v>
      </c>
      <c r="E142" s="20">
        <v>0</v>
      </c>
      <c r="F142" s="20">
        <v>0</v>
      </c>
      <c r="G142" s="20">
        <v>0</v>
      </c>
      <c r="H142" s="20">
        <v>0</v>
      </c>
    </row>
    <row r="143" spans="1:8" ht="15.75" hidden="1">
      <c r="A143" s="73"/>
      <c r="B143" s="68"/>
      <c r="C143" s="38">
        <v>2019</v>
      </c>
      <c r="D143" s="6">
        <f t="shared" si="37"/>
        <v>0</v>
      </c>
      <c r="E143" s="20">
        <v>0</v>
      </c>
      <c r="F143" s="20">
        <v>0</v>
      </c>
      <c r="G143" s="20">
        <v>0</v>
      </c>
      <c r="H143" s="20">
        <v>0</v>
      </c>
    </row>
    <row r="144" spans="1:8" ht="15.75" hidden="1">
      <c r="A144" s="73"/>
      <c r="B144" s="68"/>
      <c r="C144" s="38">
        <v>2020</v>
      </c>
      <c r="D144" s="6">
        <f t="shared" si="37"/>
        <v>0</v>
      </c>
      <c r="E144" s="20">
        <v>0</v>
      </c>
      <c r="F144" s="20">
        <v>0</v>
      </c>
      <c r="G144" s="20">
        <v>0</v>
      </c>
      <c r="H144" s="20">
        <v>0</v>
      </c>
    </row>
    <row r="145" spans="1:8" ht="15.75" hidden="1">
      <c r="A145" s="74"/>
      <c r="B145" s="69"/>
      <c r="C145" s="38">
        <v>2021</v>
      </c>
      <c r="D145" s="6">
        <f t="shared" si="37"/>
        <v>0</v>
      </c>
      <c r="E145" s="20">
        <v>0</v>
      </c>
      <c r="F145" s="20">
        <v>0</v>
      </c>
      <c r="G145" s="20">
        <v>0</v>
      </c>
      <c r="H145" s="20">
        <v>0</v>
      </c>
    </row>
    <row r="146" spans="1:8" ht="15.75" hidden="1">
      <c r="A146" s="120" t="s">
        <v>65</v>
      </c>
      <c r="B146" s="48" t="s">
        <v>67</v>
      </c>
      <c r="C146" s="14" t="s">
        <v>3</v>
      </c>
      <c r="D146" s="20">
        <f>D147+D148+D149+D150+D151+D152+D153</f>
        <v>19879.7</v>
      </c>
      <c r="E146" s="20">
        <f t="shared" ref="E146:H146" si="38">E147+E148+E149+E150+E151+E152+E153</f>
        <v>0</v>
      </c>
      <c r="F146" s="20">
        <f t="shared" si="38"/>
        <v>0</v>
      </c>
      <c r="G146" s="20">
        <f t="shared" si="38"/>
        <v>19878.5</v>
      </c>
      <c r="H146" s="20">
        <f t="shared" si="38"/>
        <v>1.2</v>
      </c>
    </row>
    <row r="147" spans="1:8" ht="15.75" hidden="1">
      <c r="A147" s="121"/>
      <c r="B147" s="68"/>
      <c r="C147" s="14">
        <v>2015</v>
      </c>
      <c r="D147" s="6">
        <f t="shared" ref="D147" si="39">E147+F147+G147+H147</f>
        <v>2185.6</v>
      </c>
      <c r="E147" s="20">
        <v>0</v>
      </c>
      <c r="F147" s="20">
        <v>0</v>
      </c>
      <c r="G147" s="20">
        <v>2184.4</v>
      </c>
      <c r="H147" s="20">
        <v>1.2</v>
      </c>
    </row>
    <row r="148" spans="1:8" ht="15.75" hidden="1">
      <c r="A148" s="121"/>
      <c r="B148" s="68"/>
      <c r="C148" s="14">
        <v>2016</v>
      </c>
      <c r="D148" s="6">
        <f>E148+F148+G148+H148</f>
        <v>1696.7</v>
      </c>
      <c r="E148" s="20">
        <v>0</v>
      </c>
      <c r="F148" s="20">
        <v>0</v>
      </c>
      <c r="G148" s="20">
        <v>1696.7</v>
      </c>
      <c r="H148" s="20">
        <v>0</v>
      </c>
    </row>
    <row r="149" spans="1:8" ht="15.75" hidden="1">
      <c r="A149" s="121"/>
      <c r="B149" s="68"/>
      <c r="C149" s="14">
        <v>2017</v>
      </c>
      <c r="D149" s="6">
        <f t="shared" ref="D149:D153" si="40">E149+F149+G149+H149</f>
        <v>1577.6</v>
      </c>
      <c r="E149" s="20">
        <v>0</v>
      </c>
      <c r="F149" s="20">
        <v>0</v>
      </c>
      <c r="G149" s="20">
        <v>1577.6</v>
      </c>
      <c r="H149" s="20">
        <v>0</v>
      </c>
    </row>
    <row r="150" spans="1:8" ht="15.75" hidden="1">
      <c r="A150" s="121"/>
      <c r="B150" s="68"/>
      <c r="C150" s="38">
        <v>2018</v>
      </c>
      <c r="D150" s="6">
        <f t="shared" si="40"/>
        <v>1799.8</v>
      </c>
      <c r="E150" s="20">
        <v>0</v>
      </c>
      <c r="F150" s="20">
        <v>0</v>
      </c>
      <c r="G150" s="20">
        <v>1799.8</v>
      </c>
      <c r="H150" s="20">
        <v>0</v>
      </c>
    </row>
    <row r="151" spans="1:8" ht="15.75" hidden="1">
      <c r="A151" s="121"/>
      <c r="B151" s="68"/>
      <c r="C151" s="38">
        <v>2019</v>
      </c>
      <c r="D151" s="6">
        <f t="shared" si="40"/>
        <v>4320</v>
      </c>
      <c r="E151" s="20">
        <v>0</v>
      </c>
      <c r="F151" s="20">
        <v>0</v>
      </c>
      <c r="G151" s="20">
        <v>4320</v>
      </c>
      <c r="H151" s="20">
        <v>0</v>
      </c>
    </row>
    <row r="152" spans="1:8" ht="15.75" hidden="1">
      <c r="A152" s="121"/>
      <c r="B152" s="68"/>
      <c r="C152" s="38">
        <v>2020</v>
      </c>
      <c r="D152" s="6">
        <f t="shared" si="40"/>
        <v>4150</v>
      </c>
      <c r="E152" s="20">
        <v>0</v>
      </c>
      <c r="F152" s="20">
        <v>0</v>
      </c>
      <c r="G152" s="20">
        <v>4150</v>
      </c>
      <c r="H152" s="20">
        <v>0</v>
      </c>
    </row>
    <row r="153" spans="1:8" ht="15.75" hidden="1">
      <c r="A153" s="122"/>
      <c r="B153" s="69"/>
      <c r="C153" s="38">
        <v>2021</v>
      </c>
      <c r="D153" s="6">
        <f t="shared" si="40"/>
        <v>4150</v>
      </c>
      <c r="E153" s="20">
        <v>0</v>
      </c>
      <c r="F153" s="20">
        <v>0</v>
      </c>
      <c r="G153" s="20">
        <v>4150</v>
      </c>
      <c r="H153" s="20">
        <v>0</v>
      </c>
    </row>
    <row r="154" spans="1:8" ht="15.75" hidden="1">
      <c r="A154" s="120" t="s">
        <v>16</v>
      </c>
      <c r="B154" s="48" t="s">
        <v>43</v>
      </c>
      <c r="C154" s="14" t="s">
        <v>3</v>
      </c>
      <c r="D154" s="20">
        <f>D155+D156+D157+D158+D159+D160+D161</f>
        <v>181</v>
      </c>
      <c r="E154" s="20">
        <f t="shared" ref="E154:H154" si="41">E155+E156+E157+E158+E159+E160+E161</f>
        <v>0</v>
      </c>
      <c r="F154" s="20">
        <f t="shared" si="41"/>
        <v>0</v>
      </c>
      <c r="G154" s="20">
        <f t="shared" si="41"/>
        <v>181</v>
      </c>
      <c r="H154" s="20">
        <f t="shared" si="41"/>
        <v>0</v>
      </c>
    </row>
    <row r="155" spans="1:8" ht="15.75" hidden="1">
      <c r="A155" s="121"/>
      <c r="B155" s="68"/>
      <c r="C155" s="14">
        <v>2015</v>
      </c>
      <c r="D155" s="6">
        <f>E155+F155+G155+H155</f>
        <v>25</v>
      </c>
      <c r="E155" s="20">
        <v>0</v>
      </c>
      <c r="F155" s="20">
        <v>0</v>
      </c>
      <c r="G155" s="20">
        <v>25</v>
      </c>
      <c r="H155" s="20">
        <v>0</v>
      </c>
    </row>
    <row r="156" spans="1:8" ht="15.75" hidden="1">
      <c r="A156" s="121"/>
      <c r="B156" s="68"/>
      <c r="C156" s="14">
        <v>2016</v>
      </c>
      <c r="D156" s="6">
        <f t="shared" si="24"/>
        <v>26</v>
      </c>
      <c r="E156" s="20">
        <v>0</v>
      </c>
      <c r="F156" s="20">
        <v>0</v>
      </c>
      <c r="G156" s="20">
        <v>26</v>
      </c>
      <c r="H156" s="20">
        <v>0</v>
      </c>
    </row>
    <row r="157" spans="1:8" ht="15.75" hidden="1">
      <c r="A157" s="121"/>
      <c r="B157" s="68"/>
      <c r="C157" s="14">
        <v>2017</v>
      </c>
      <c r="D157" s="6">
        <f t="shared" si="24"/>
        <v>26</v>
      </c>
      <c r="E157" s="20">
        <v>0</v>
      </c>
      <c r="F157" s="20">
        <v>0</v>
      </c>
      <c r="G157" s="20">
        <v>26</v>
      </c>
      <c r="H157" s="20">
        <v>0</v>
      </c>
    </row>
    <row r="158" spans="1:8" ht="15.75" hidden="1">
      <c r="A158" s="121"/>
      <c r="B158" s="68"/>
      <c r="C158" s="38">
        <v>2018</v>
      </c>
      <c r="D158" s="6">
        <f t="shared" si="24"/>
        <v>26</v>
      </c>
      <c r="E158" s="20">
        <v>0</v>
      </c>
      <c r="F158" s="20">
        <v>0</v>
      </c>
      <c r="G158" s="20">
        <v>26</v>
      </c>
      <c r="H158" s="20">
        <v>0</v>
      </c>
    </row>
    <row r="159" spans="1:8" ht="15.75" hidden="1">
      <c r="A159" s="121"/>
      <c r="B159" s="68"/>
      <c r="C159" s="38">
        <v>2019</v>
      </c>
      <c r="D159" s="6">
        <f t="shared" si="24"/>
        <v>26</v>
      </c>
      <c r="E159" s="20">
        <v>0</v>
      </c>
      <c r="F159" s="20">
        <v>0</v>
      </c>
      <c r="G159" s="20">
        <v>26</v>
      </c>
      <c r="H159" s="20">
        <v>0</v>
      </c>
    </row>
    <row r="160" spans="1:8" ht="15.75" hidden="1">
      <c r="A160" s="121"/>
      <c r="B160" s="68"/>
      <c r="C160" s="38">
        <v>2020</v>
      </c>
      <c r="D160" s="6">
        <f t="shared" si="24"/>
        <v>26</v>
      </c>
      <c r="E160" s="20">
        <v>0</v>
      </c>
      <c r="F160" s="20">
        <v>0</v>
      </c>
      <c r="G160" s="20">
        <v>26</v>
      </c>
      <c r="H160" s="20">
        <v>0</v>
      </c>
    </row>
    <row r="161" spans="1:8" ht="15.75" hidden="1">
      <c r="A161" s="122"/>
      <c r="B161" s="69"/>
      <c r="C161" s="38">
        <v>2021</v>
      </c>
      <c r="D161" s="6">
        <f t="shared" si="24"/>
        <v>26</v>
      </c>
      <c r="E161" s="20">
        <v>0</v>
      </c>
      <c r="F161" s="20">
        <v>0</v>
      </c>
      <c r="G161" s="20">
        <v>26</v>
      </c>
      <c r="H161" s="20">
        <v>0</v>
      </c>
    </row>
    <row r="162" spans="1:8" ht="15.75" hidden="1">
      <c r="A162" s="120" t="s">
        <v>17</v>
      </c>
      <c r="B162" s="47" t="s">
        <v>44</v>
      </c>
      <c r="C162" s="14" t="s">
        <v>3</v>
      </c>
      <c r="D162" s="20">
        <f>D163+D164+D165+D166+D167+D168+D169</f>
        <v>486.6</v>
      </c>
      <c r="E162" s="20">
        <f t="shared" ref="E162:H162" si="42">E163+E164+E165+E166+E167+E168+E169</f>
        <v>171.8</v>
      </c>
      <c r="F162" s="20">
        <f t="shared" si="42"/>
        <v>38.9</v>
      </c>
      <c r="G162" s="20">
        <f t="shared" si="42"/>
        <v>275.90000000000003</v>
      </c>
      <c r="H162" s="20">
        <f t="shared" si="42"/>
        <v>0</v>
      </c>
    </row>
    <row r="163" spans="1:8" ht="15.75" hidden="1">
      <c r="A163" s="143"/>
      <c r="B163" s="70"/>
      <c r="C163" s="14">
        <v>2015</v>
      </c>
      <c r="D163" s="6">
        <f t="shared" si="24"/>
        <v>96</v>
      </c>
      <c r="E163" s="20">
        <v>55</v>
      </c>
      <c r="F163" s="20">
        <v>0</v>
      </c>
      <c r="G163" s="20">
        <v>41</v>
      </c>
      <c r="H163" s="20">
        <v>0</v>
      </c>
    </row>
    <row r="164" spans="1:8" ht="15.75" hidden="1">
      <c r="A164" s="143"/>
      <c r="B164" s="70"/>
      <c r="C164" s="14">
        <v>2016</v>
      </c>
      <c r="D164" s="6">
        <f t="shared" si="24"/>
        <v>97</v>
      </c>
      <c r="E164" s="20">
        <v>56</v>
      </c>
      <c r="F164" s="20">
        <v>0</v>
      </c>
      <c r="G164" s="20">
        <v>41</v>
      </c>
      <c r="H164" s="20">
        <v>0</v>
      </c>
    </row>
    <row r="165" spans="1:8" ht="15.75" hidden="1">
      <c r="A165" s="143"/>
      <c r="B165" s="70"/>
      <c r="C165" s="14">
        <v>2017</v>
      </c>
      <c r="D165" s="6">
        <f t="shared" si="24"/>
        <v>146</v>
      </c>
      <c r="E165" s="20">
        <v>60.8</v>
      </c>
      <c r="F165" s="20">
        <v>38.9</v>
      </c>
      <c r="G165" s="20">
        <v>46.3</v>
      </c>
      <c r="H165" s="20">
        <v>0</v>
      </c>
    </row>
    <row r="166" spans="1:8" ht="15.75" hidden="1">
      <c r="A166" s="143"/>
      <c r="B166" s="70"/>
      <c r="C166" s="38">
        <v>2018</v>
      </c>
      <c r="D166" s="6">
        <f t="shared" si="24"/>
        <v>32.799999999999997</v>
      </c>
      <c r="E166" s="20">
        <v>0</v>
      </c>
      <c r="F166" s="20">
        <v>0</v>
      </c>
      <c r="G166" s="20">
        <v>32.799999999999997</v>
      </c>
      <c r="H166" s="20">
        <v>0</v>
      </c>
    </row>
    <row r="167" spans="1:8" ht="15.75" hidden="1">
      <c r="A167" s="143"/>
      <c r="B167" s="70"/>
      <c r="C167" s="38">
        <v>2019</v>
      </c>
      <c r="D167" s="6">
        <f t="shared" si="24"/>
        <v>32.799999999999997</v>
      </c>
      <c r="E167" s="20">
        <v>0</v>
      </c>
      <c r="F167" s="20">
        <v>0</v>
      </c>
      <c r="G167" s="20">
        <v>32.799999999999997</v>
      </c>
      <c r="H167" s="20">
        <v>0</v>
      </c>
    </row>
    <row r="168" spans="1:8" ht="15.75" hidden="1">
      <c r="A168" s="143"/>
      <c r="B168" s="70"/>
      <c r="C168" s="38">
        <v>2020</v>
      </c>
      <c r="D168" s="6">
        <f t="shared" si="24"/>
        <v>41</v>
      </c>
      <c r="E168" s="20">
        <v>0</v>
      </c>
      <c r="F168" s="20">
        <v>0</v>
      </c>
      <c r="G168" s="20">
        <v>41</v>
      </c>
      <c r="H168" s="20">
        <v>0</v>
      </c>
    </row>
    <row r="169" spans="1:8" ht="15.75" hidden="1">
      <c r="A169" s="144"/>
      <c r="B169" s="71"/>
      <c r="C169" s="38">
        <v>2021</v>
      </c>
      <c r="D169" s="6">
        <f t="shared" si="24"/>
        <v>41</v>
      </c>
      <c r="E169" s="20">
        <v>0</v>
      </c>
      <c r="F169" s="20">
        <v>0</v>
      </c>
      <c r="G169" s="20">
        <v>41</v>
      </c>
      <c r="H169" s="20">
        <v>0</v>
      </c>
    </row>
    <row r="170" spans="1:8" ht="15.75" hidden="1">
      <c r="A170" s="120" t="s">
        <v>18</v>
      </c>
      <c r="B170" s="47" t="s">
        <v>45</v>
      </c>
      <c r="C170" s="14" t="s">
        <v>3</v>
      </c>
      <c r="D170" s="20">
        <f>D171+D172+D173+D174+D175+D176+D177</f>
        <v>201.8</v>
      </c>
      <c r="E170" s="20">
        <f t="shared" ref="E170:H170" si="43">E171+E172+E173+E174+E175+E176+E177</f>
        <v>0</v>
      </c>
      <c r="F170" s="20">
        <f t="shared" si="43"/>
        <v>0</v>
      </c>
      <c r="G170" s="20">
        <f t="shared" si="43"/>
        <v>201.8</v>
      </c>
      <c r="H170" s="20">
        <f t="shared" si="43"/>
        <v>0</v>
      </c>
    </row>
    <row r="171" spans="1:8" ht="15.75" hidden="1">
      <c r="A171" s="143"/>
      <c r="B171" s="70"/>
      <c r="C171" s="14">
        <v>2015</v>
      </c>
      <c r="D171" s="6">
        <f t="shared" si="24"/>
        <v>40.200000000000003</v>
      </c>
      <c r="E171" s="20">
        <v>0</v>
      </c>
      <c r="F171" s="20">
        <v>0</v>
      </c>
      <c r="G171" s="20">
        <v>40.200000000000003</v>
      </c>
      <c r="H171" s="20">
        <v>0</v>
      </c>
    </row>
    <row r="172" spans="1:8" ht="15.75" hidden="1">
      <c r="A172" s="143"/>
      <c r="B172" s="70"/>
      <c r="C172" s="14">
        <v>2016</v>
      </c>
      <c r="D172" s="6">
        <f t="shared" si="24"/>
        <v>40.1</v>
      </c>
      <c r="E172" s="20">
        <v>0</v>
      </c>
      <c r="F172" s="20">
        <v>0</v>
      </c>
      <c r="G172" s="20">
        <v>40.1</v>
      </c>
      <c r="H172" s="20">
        <v>0</v>
      </c>
    </row>
    <row r="173" spans="1:8" ht="15.75" hidden="1">
      <c r="A173" s="143"/>
      <c r="B173" s="70"/>
      <c r="C173" s="14">
        <v>2017</v>
      </c>
      <c r="D173" s="6">
        <f t="shared" si="24"/>
        <v>40.1</v>
      </c>
      <c r="E173" s="20">
        <v>0</v>
      </c>
      <c r="F173" s="20">
        <v>0</v>
      </c>
      <c r="G173" s="20">
        <v>40.1</v>
      </c>
      <c r="H173" s="20">
        <v>0</v>
      </c>
    </row>
    <row r="174" spans="1:8" ht="15.75" hidden="1">
      <c r="A174" s="143"/>
      <c r="B174" s="70"/>
      <c r="C174" s="38">
        <v>2018</v>
      </c>
      <c r="D174" s="6">
        <f t="shared" si="24"/>
        <v>40.1</v>
      </c>
      <c r="E174" s="20">
        <v>0</v>
      </c>
      <c r="F174" s="20">
        <v>0</v>
      </c>
      <c r="G174" s="20">
        <v>40.1</v>
      </c>
      <c r="H174" s="20">
        <v>0</v>
      </c>
    </row>
    <row r="175" spans="1:8" ht="15.75" hidden="1">
      <c r="A175" s="143"/>
      <c r="B175" s="70"/>
      <c r="C175" s="38">
        <v>2019</v>
      </c>
      <c r="D175" s="6">
        <f t="shared" si="24"/>
        <v>41.3</v>
      </c>
      <c r="E175" s="20">
        <v>0</v>
      </c>
      <c r="F175" s="20">
        <v>0</v>
      </c>
      <c r="G175" s="20">
        <v>41.3</v>
      </c>
      <c r="H175" s="20">
        <v>0</v>
      </c>
    </row>
    <row r="176" spans="1:8" ht="15.75" hidden="1">
      <c r="A176" s="143"/>
      <c r="B176" s="70"/>
      <c r="C176" s="38">
        <v>2020</v>
      </c>
      <c r="D176" s="6">
        <f t="shared" si="24"/>
        <v>0</v>
      </c>
      <c r="E176" s="20">
        <v>0</v>
      </c>
      <c r="F176" s="20">
        <v>0</v>
      </c>
      <c r="G176" s="20">
        <v>0</v>
      </c>
      <c r="H176" s="20">
        <v>0</v>
      </c>
    </row>
    <row r="177" spans="1:8" ht="15.75" hidden="1">
      <c r="A177" s="144"/>
      <c r="B177" s="71"/>
      <c r="C177" s="38">
        <v>2021</v>
      </c>
      <c r="D177" s="6">
        <f t="shared" si="24"/>
        <v>0</v>
      </c>
      <c r="E177" s="20">
        <v>0</v>
      </c>
      <c r="F177" s="20">
        <v>0</v>
      </c>
      <c r="G177" s="20">
        <v>0</v>
      </c>
      <c r="H177" s="20">
        <v>0</v>
      </c>
    </row>
    <row r="178" spans="1:8" ht="15.75" hidden="1">
      <c r="A178" s="120" t="s">
        <v>19</v>
      </c>
      <c r="B178" s="47" t="s">
        <v>46</v>
      </c>
      <c r="C178" s="14" t="s">
        <v>3</v>
      </c>
      <c r="D178" s="20">
        <f>D179+D180+D181+D182+D183+D184+D185</f>
        <v>4199.3999999999996</v>
      </c>
      <c r="E178" s="20">
        <f t="shared" ref="E178:H178" si="44">E179+E180+E181+E182+E183+E184+E185</f>
        <v>0</v>
      </c>
      <c r="F178" s="20">
        <f t="shared" si="44"/>
        <v>2951.1</v>
      </c>
      <c r="G178" s="20">
        <f t="shared" si="44"/>
        <v>1248.3000000000002</v>
      </c>
      <c r="H178" s="20">
        <f t="shared" si="44"/>
        <v>0</v>
      </c>
    </row>
    <row r="179" spans="1:8" ht="15.75" hidden="1">
      <c r="A179" s="143"/>
      <c r="B179" s="70"/>
      <c r="C179" s="14">
        <v>2015</v>
      </c>
      <c r="D179" s="6">
        <f t="shared" si="24"/>
        <v>0</v>
      </c>
      <c r="E179" s="20">
        <v>0</v>
      </c>
      <c r="F179" s="20">
        <v>0</v>
      </c>
      <c r="G179" s="20">
        <v>0</v>
      </c>
      <c r="H179" s="20">
        <v>0</v>
      </c>
    </row>
    <row r="180" spans="1:8" ht="15.75" hidden="1">
      <c r="A180" s="143"/>
      <c r="B180" s="70"/>
      <c r="C180" s="14">
        <v>2016</v>
      </c>
      <c r="D180" s="6">
        <f t="shared" si="24"/>
        <v>0</v>
      </c>
      <c r="E180" s="20">
        <v>0</v>
      </c>
      <c r="F180" s="20">
        <v>0</v>
      </c>
      <c r="G180" s="20">
        <v>0</v>
      </c>
      <c r="H180" s="20">
        <v>0</v>
      </c>
    </row>
    <row r="181" spans="1:8" ht="15.75" hidden="1">
      <c r="A181" s="143"/>
      <c r="B181" s="70"/>
      <c r="C181" s="14">
        <v>2017</v>
      </c>
      <c r="D181" s="6">
        <f t="shared" si="24"/>
        <v>1831.9</v>
      </c>
      <c r="E181" s="20">
        <v>0</v>
      </c>
      <c r="F181" s="20">
        <v>1114.8</v>
      </c>
      <c r="G181" s="20">
        <v>717.1</v>
      </c>
      <c r="H181" s="20">
        <v>0</v>
      </c>
    </row>
    <row r="182" spans="1:8" ht="15.75" hidden="1">
      <c r="A182" s="143"/>
      <c r="B182" s="70"/>
      <c r="C182" s="38">
        <v>2018</v>
      </c>
      <c r="D182" s="6">
        <f t="shared" si="24"/>
        <v>2367.5</v>
      </c>
      <c r="E182" s="20">
        <v>0</v>
      </c>
      <c r="F182" s="20">
        <v>1836.3</v>
      </c>
      <c r="G182" s="20">
        <v>531.20000000000005</v>
      </c>
      <c r="H182" s="20">
        <v>0</v>
      </c>
    </row>
    <row r="183" spans="1:8" ht="15.75" hidden="1">
      <c r="A183" s="143"/>
      <c r="B183" s="70"/>
      <c r="C183" s="38">
        <v>2019</v>
      </c>
      <c r="D183" s="6">
        <f t="shared" si="24"/>
        <v>0</v>
      </c>
      <c r="E183" s="20">
        <v>0</v>
      </c>
      <c r="F183" s="20">
        <v>0</v>
      </c>
      <c r="G183" s="20">
        <v>0</v>
      </c>
      <c r="H183" s="20">
        <v>0</v>
      </c>
    </row>
    <row r="184" spans="1:8" ht="15.75" hidden="1">
      <c r="A184" s="143"/>
      <c r="B184" s="70"/>
      <c r="C184" s="38">
        <v>2020</v>
      </c>
      <c r="D184" s="6">
        <f t="shared" si="24"/>
        <v>0</v>
      </c>
      <c r="E184" s="20">
        <v>0</v>
      </c>
      <c r="F184" s="20">
        <v>0</v>
      </c>
      <c r="G184" s="20">
        <v>0</v>
      </c>
      <c r="H184" s="20">
        <v>0</v>
      </c>
    </row>
    <row r="185" spans="1:8" ht="50.25" hidden="1" customHeight="1">
      <c r="A185" s="144"/>
      <c r="B185" s="71"/>
      <c r="C185" s="38">
        <v>2021</v>
      </c>
      <c r="D185" s="6">
        <f t="shared" si="24"/>
        <v>0</v>
      </c>
      <c r="E185" s="20">
        <v>0</v>
      </c>
      <c r="F185" s="20">
        <v>0</v>
      </c>
      <c r="G185" s="20">
        <v>0</v>
      </c>
      <c r="H185" s="20">
        <v>0</v>
      </c>
    </row>
    <row r="186" spans="1:8" ht="15.75" hidden="1">
      <c r="A186" s="120" t="s">
        <v>20</v>
      </c>
      <c r="B186" s="47" t="s">
        <v>47</v>
      </c>
      <c r="C186" s="14" t="s">
        <v>3</v>
      </c>
      <c r="D186" s="20">
        <f>D187+D188+D189+D190+D191+D192+D193</f>
        <v>163.20000000000002</v>
      </c>
      <c r="E186" s="20">
        <f t="shared" ref="E186:H186" si="45">E187+E188+E189+E190+E191+E192+E193</f>
        <v>111.6</v>
      </c>
      <c r="F186" s="20">
        <f t="shared" si="45"/>
        <v>35.200000000000003</v>
      </c>
      <c r="G186" s="20">
        <f t="shared" si="45"/>
        <v>16.399999999999999</v>
      </c>
      <c r="H186" s="20">
        <f t="shared" si="45"/>
        <v>0</v>
      </c>
    </row>
    <row r="187" spans="1:8" ht="15.75" hidden="1">
      <c r="A187" s="143"/>
      <c r="B187" s="70"/>
      <c r="C187" s="14">
        <v>2015</v>
      </c>
      <c r="D187" s="6">
        <f t="shared" si="24"/>
        <v>0</v>
      </c>
      <c r="E187" s="20">
        <v>0</v>
      </c>
      <c r="F187" s="20">
        <v>0</v>
      </c>
      <c r="G187" s="20">
        <v>0</v>
      </c>
      <c r="H187" s="20">
        <v>0</v>
      </c>
    </row>
    <row r="188" spans="1:8" ht="15.75" hidden="1">
      <c r="A188" s="143"/>
      <c r="B188" s="70"/>
      <c r="C188" s="14">
        <v>2016</v>
      </c>
      <c r="D188" s="6">
        <f t="shared" si="24"/>
        <v>0</v>
      </c>
      <c r="E188" s="20">
        <v>0</v>
      </c>
      <c r="F188" s="20">
        <v>0</v>
      </c>
      <c r="G188" s="20">
        <v>0</v>
      </c>
      <c r="H188" s="20">
        <v>0</v>
      </c>
    </row>
    <row r="189" spans="1:8" ht="15.75" hidden="1">
      <c r="A189" s="143"/>
      <c r="B189" s="70"/>
      <c r="C189" s="14">
        <v>2017</v>
      </c>
      <c r="D189" s="6">
        <f t="shared" si="24"/>
        <v>0</v>
      </c>
      <c r="E189" s="20">
        <v>0</v>
      </c>
      <c r="F189" s="20">
        <v>0</v>
      </c>
      <c r="G189" s="20">
        <v>0</v>
      </c>
      <c r="H189" s="20">
        <v>0</v>
      </c>
    </row>
    <row r="190" spans="1:8" ht="15.75" hidden="1">
      <c r="A190" s="143"/>
      <c r="B190" s="70"/>
      <c r="C190" s="38">
        <v>2018</v>
      </c>
      <c r="D190" s="6">
        <f t="shared" si="24"/>
        <v>81.600000000000009</v>
      </c>
      <c r="E190" s="20">
        <v>55.8</v>
      </c>
      <c r="F190" s="20">
        <v>17.600000000000001</v>
      </c>
      <c r="G190" s="20">
        <v>8.1999999999999993</v>
      </c>
      <c r="H190" s="20">
        <v>0</v>
      </c>
    </row>
    <row r="191" spans="1:8" ht="15.75" hidden="1">
      <c r="A191" s="143"/>
      <c r="B191" s="70"/>
      <c r="C191" s="38">
        <v>2019</v>
      </c>
      <c r="D191" s="6">
        <f t="shared" si="24"/>
        <v>81.600000000000009</v>
      </c>
      <c r="E191" s="20">
        <v>55.8</v>
      </c>
      <c r="F191" s="20">
        <v>17.600000000000001</v>
      </c>
      <c r="G191" s="20">
        <v>8.1999999999999993</v>
      </c>
      <c r="H191" s="20">
        <v>0</v>
      </c>
    </row>
    <row r="192" spans="1:8" ht="15.75" hidden="1">
      <c r="A192" s="143"/>
      <c r="B192" s="70"/>
      <c r="C192" s="38">
        <v>2020</v>
      </c>
      <c r="D192" s="6">
        <f t="shared" si="24"/>
        <v>0</v>
      </c>
      <c r="E192" s="20">
        <v>0</v>
      </c>
      <c r="F192" s="20">
        <v>0</v>
      </c>
      <c r="G192" s="20">
        <v>0</v>
      </c>
      <c r="H192" s="20">
        <v>0</v>
      </c>
    </row>
    <row r="193" spans="1:8" ht="15.75" hidden="1">
      <c r="A193" s="144"/>
      <c r="B193" s="71"/>
      <c r="C193" s="38">
        <v>2021</v>
      </c>
      <c r="D193" s="6">
        <f t="shared" si="24"/>
        <v>0</v>
      </c>
      <c r="E193" s="20">
        <v>0</v>
      </c>
      <c r="F193" s="20">
        <v>0</v>
      </c>
      <c r="G193" s="20">
        <v>0</v>
      </c>
      <c r="H193" s="20">
        <v>0</v>
      </c>
    </row>
    <row r="194" spans="1:8" ht="15.75" hidden="1">
      <c r="A194" s="120" t="s">
        <v>21</v>
      </c>
      <c r="B194" s="117"/>
      <c r="C194" s="14" t="s">
        <v>3</v>
      </c>
      <c r="D194" s="20">
        <f>D195+D196+D197+D198+D199+D200+D201</f>
        <v>0</v>
      </c>
      <c r="E194" s="20">
        <f t="shared" ref="E194:H194" si="46">E195+E196+E197+E198+E199+E200+E201</f>
        <v>0</v>
      </c>
      <c r="F194" s="20">
        <f t="shared" si="46"/>
        <v>0</v>
      </c>
      <c r="G194" s="20">
        <f t="shared" si="46"/>
        <v>0</v>
      </c>
      <c r="H194" s="20">
        <f t="shared" si="46"/>
        <v>0</v>
      </c>
    </row>
    <row r="195" spans="1:8" ht="15.75" hidden="1">
      <c r="A195" s="143"/>
      <c r="B195" s="121"/>
      <c r="C195" s="14">
        <v>2015</v>
      </c>
      <c r="D195" s="6">
        <f t="shared" si="24"/>
        <v>0</v>
      </c>
      <c r="E195" s="20"/>
      <c r="F195" s="20"/>
      <c r="G195" s="20"/>
      <c r="H195" s="20"/>
    </row>
    <row r="196" spans="1:8" ht="15.75" hidden="1">
      <c r="A196" s="143"/>
      <c r="B196" s="121"/>
      <c r="C196" s="14">
        <v>2016</v>
      </c>
      <c r="D196" s="6">
        <f t="shared" ref="D196:D201" si="47">E196+F196+G196+H196</f>
        <v>0</v>
      </c>
      <c r="E196" s="20"/>
      <c r="F196" s="20"/>
      <c r="G196" s="20"/>
      <c r="H196" s="20"/>
    </row>
    <row r="197" spans="1:8" ht="15.75" hidden="1">
      <c r="A197" s="143"/>
      <c r="B197" s="121"/>
      <c r="C197" s="14">
        <v>2017</v>
      </c>
      <c r="D197" s="6">
        <f t="shared" si="47"/>
        <v>0</v>
      </c>
      <c r="E197" s="20"/>
      <c r="F197" s="20"/>
      <c r="G197" s="20"/>
      <c r="H197" s="20"/>
    </row>
    <row r="198" spans="1:8" ht="15.75" hidden="1">
      <c r="A198" s="143"/>
      <c r="B198" s="121"/>
      <c r="C198" s="38">
        <v>2018</v>
      </c>
      <c r="D198" s="6">
        <f t="shared" si="47"/>
        <v>0</v>
      </c>
      <c r="E198" s="20"/>
      <c r="F198" s="20"/>
      <c r="G198" s="20"/>
      <c r="H198" s="20"/>
    </row>
    <row r="199" spans="1:8" ht="15.75" hidden="1">
      <c r="A199" s="143"/>
      <c r="B199" s="121"/>
      <c r="C199" s="38">
        <v>2019</v>
      </c>
      <c r="D199" s="6">
        <f t="shared" si="47"/>
        <v>0</v>
      </c>
      <c r="E199" s="22"/>
      <c r="F199" s="22"/>
      <c r="G199" s="22"/>
      <c r="H199" s="22"/>
    </row>
    <row r="200" spans="1:8" ht="15.75" hidden="1">
      <c r="A200" s="143"/>
      <c r="B200" s="121"/>
      <c r="C200" s="38">
        <v>2020</v>
      </c>
      <c r="D200" s="6">
        <f t="shared" si="47"/>
        <v>0</v>
      </c>
      <c r="E200" s="22"/>
      <c r="F200" s="22"/>
      <c r="G200" s="22"/>
      <c r="H200" s="22"/>
    </row>
    <row r="201" spans="1:8" ht="15.75" hidden="1">
      <c r="A201" s="144"/>
      <c r="B201" s="122"/>
      <c r="C201" s="38">
        <v>2021</v>
      </c>
      <c r="D201" s="6">
        <f t="shared" si="47"/>
        <v>0</v>
      </c>
      <c r="E201" s="22"/>
      <c r="F201" s="22"/>
      <c r="G201" s="22"/>
      <c r="H201" s="22"/>
    </row>
    <row r="202" spans="1:8" ht="15.75" hidden="1">
      <c r="A202" s="120" t="s">
        <v>22</v>
      </c>
      <c r="B202" s="117"/>
      <c r="C202" s="14" t="s">
        <v>3</v>
      </c>
      <c r="D202" s="22">
        <f>D203+D204+D205+D206+D207+D208+D209</f>
        <v>0</v>
      </c>
      <c r="E202" s="22">
        <f t="shared" ref="E202:H202" si="48">E203+E204+E205+E206+E207+E208+E209</f>
        <v>0</v>
      </c>
      <c r="F202" s="22">
        <f t="shared" si="48"/>
        <v>0</v>
      </c>
      <c r="G202" s="22">
        <f t="shared" si="48"/>
        <v>0</v>
      </c>
      <c r="H202" s="22">
        <f t="shared" si="48"/>
        <v>0</v>
      </c>
    </row>
    <row r="203" spans="1:8" ht="15.75" hidden="1">
      <c r="A203" s="143"/>
      <c r="B203" s="121"/>
      <c r="C203" s="14">
        <v>2015</v>
      </c>
      <c r="D203" s="6">
        <f t="shared" ref="D203:D209" si="49">E203+F203+G203+H203</f>
        <v>0</v>
      </c>
      <c r="E203" s="22"/>
      <c r="F203" s="22"/>
      <c r="G203" s="22"/>
      <c r="H203" s="22"/>
    </row>
    <row r="204" spans="1:8" ht="15.75" hidden="1">
      <c r="A204" s="143"/>
      <c r="B204" s="121"/>
      <c r="C204" s="14">
        <v>2016</v>
      </c>
      <c r="D204" s="6">
        <f t="shared" si="49"/>
        <v>0</v>
      </c>
      <c r="E204" s="22"/>
      <c r="F204" s="22"/>
      <c r="G204" s="22"/>
      <c r="H204" s="22"/>
    </row>
    <row r="205" spans="1:8" ht="15.75" hidden="1">
      <c r="A205" s="143"/>
      <c r="B205" s="121"/>
      <c r="C205" s="14">
        <v>2017</v>
      </c>
      <c r="D205" s="6">
        <f t="shared" si="49"/>
        <v>0</v>
      </c>
      <c r="E205" s="22"/>
      <c r="F205" s="22"/>
      <c r="G205" s="22"/>
      <c r="H205" s="22"/>
    </row>
    <row r="206" spans="1:8" ht="15.75" hidden="1">
      <c r="A206" s="143"/>
      <c r="B206" s="121"/>
      <c r="C206" s="38">
        <v>2018</v>
      </c>
      <c r="D206" s="6">
        <f t="shared" si="49"/>
        <v>0</v>
      </c>
      <c r="E206" s="22"/>
      <c r="F206" s="22"/>
      <c r="G206" s="22"/>
      <c r="H206" s="22"/>
    </row>
    <row r="207" spans="1:8" ht="15.75" hidden="1">
      <c r="A207" s="143"/>
      <c r="B207" s="121"/>
      <c r="C207" s="38">
        <v>2019</v>
      </c>
      <c r="D207" s="6">
        <f t="shared" si="49"/>
        <v>0</v>
      </c>
      <c r="E207" s="22"/>
      <c r="F207" s="22"/>
      <c r="G207" s="22"/>
      <c r="H207" s="22"/>
    </row>
    <row r="208" spans="1:8" ht="15.75" hidden="1">
      <c r="A208" s="143"/>
      <c r="B208" s="121"/>
      <c r="C208" s="38">
        <v>2020</v>
      </c>
      <c r="D208" s="6">
        <f t="shared" si="49"/>
        <v>0</v>
      </c>
      <c r="E208" s="22"/>
      <c r="F208" s="22"/>
      <c r="G208" s="22"/>
      <c r="H208" s="22"/>
    </row>
    <row r="209" spans="1:8" ht="15.75" hidden="1">
      <c r="A209" s="144"/>
      <c r="B209" s="122"/>
      <c r="C209" s="38">
        <v>2021</v>
      </c>
      <c r="D209" s="6">
        <f t="shared" si="49"/>
        <v>0</v>
      </c>
      <c r="E209" s="22"/>
      <c r="F209" s="22"/>
      <c r="G209" s="22"/>
      <c r="H209" s="22"/>
    </row>
    <row r="210" spans="1:8" ht="15.75" hidden="1">
      <c r="A210" s="120" t="s">
        <v>23</v>
      </c>
      <c r="B210" s="117"/>
      <c r="C210" s="14" t="s">
        <v>3</v>
      </c>
      <c r="D210" s="22">
        <f>D211+D212+D213+D214+D215+D216+D217</f>
        <v>0</v>
      </c>
      <c r="E210" s="22">
        <f t="shared" ref="E210:H210" si="50">E211+E212+E213+E214+E215+E216+E217</f>
        <v>0</v>
      </c>
      <c r="F210" s="22">
        <f t="shared" si="50"/>
        <v>0</v>
      </c>
      <c r="G210" s="22">
        <f t="shared" si="50"/>
        <v>0</v>
      </c>
      <c r="H210" s="22">
        <f t="shared" si="50"/>
        <v>0</v>
      </c>
    </row>
    <row r="211" spans="1:8" ht="15.75" hidden="1">
      <c r="A211" s="143"/>
      <c r="B211" s="121"/>
      <c r="C211" s="14">
        <v>2015</v>
      </c>
      <c r="D211" s="6">
        <f t="shared" ref="D211:D281" si="51">E211+F211+G211+H211</f>
        <v>0</v>
      </c>
      <c r="E211" s="22"/>
      <c r="F211" s="22"/>
      <c r="G211" s="22"/>
      <c r="H211" s="22"/>
    </row>
    <row r="212" spans="1:8" ht="15.75" hidden="1">
      <c r="A212" s="143"/>
      <c r="B212" s="121"/>
      <c r="C212" s="14">
        <v>2016</v>
      </c>
      <c r="D212" s="6">
        <f t="shared" si="51"/>
        <v>0</v>
      </c>
      <c r="E212" s="22"/>
      <c r="F212" s="22"/>
      <c r="G212" s="22"/>
      <c r="H212" s="22"/>
    </row>
    <row r="213" spans="1:8" ht="15.75" hidden="1">
      <c r="A213" s="143"/>
      <c r="B213" s="121"/>
      <c r="C213" s="14">
        <v>2017</v>
      </c>
      <c r="D213" s="6">
        <f t="shared" si="51"/>
        <v>0</v>
      </c>
      <c r="E213" s="22"/>
      <c r="F213" s="22"/>
      <c r="G213" s="22"/>
      <c r="H213" s="22"/>
    </row>
    <row r="214" spans="1:8" ht="15.75" hidden="1">
      <c r="A214" s="143"/>
      <c r="B214" s="121"/>
      <c r="C214" s="38">
        <v>2018</v>
      </c>
      <c r="D214" s="6">
        <f t="shared" si="51"/>
        <v>0</v>
      </c>
      <c r="E214" s="22"/>
      <c r="F214" s="22"/>
      <c r="G214" s="22"/>
      <c r="H214" s="22"/>
    </row>
    <row r="215" spans="1:8" ht="15.75" hidden="1">
      <c r="A215" s="143"/>
      <c r="B215" s="121"/>
      <c r="C215" s="38">
        <v>2019</v>
      </c>
      <c r="D215" s="6">
        <f t="shared" si="51"/>
        <v>0</v>
      </c>
      <c r="E215" s="22"/>
      <c r="F215" s="22"/>
      <c r="G215" s="22"/>
      <c r="H215" s="22"/>
    </row>
    <row r="216" spans="1:8" ht="15.75" hidden="1">
      <c r="A216" s="143"/>
      <c r="B216" s="121"/>
      <c r="C216" s="38">
        <v>2020</v>
      </c>
      <c r="D216" s="6">
        <f t="shared" si="51"/>
        <v>0</v>
      </c>
      <c r="E216" s="22"/>
      <c r="F216" s="22"/>
      <c r="G216" s="22"/>
      <c r="H216" s="22"/>
    </row>
    <row r="217" spans="1:8" ht="15.75" hidden="1">
      <c r="A217" s="144"/>
      <c r="B217" s="122"/>
      <c r="C217" s="38">
        <v>2021</v>
      </c>
      <c r="D217" s="6">
        <f t="shared" si="51"/>
        <v>0</v>
      </c>
      <c r="E217" s="22"/>
      <c r="F217" s="22"/>
      <c r="G217" s="22"/>
      <c r="H217" s="22"/>
    </row>
    <row r="218" spans="1:8" ht="15.75">
      <c r="A218" s="72" t="s">
        <v>24</v>
      </c>
      <c r="B218" s="123" t="s">
        <v>48</v>
      </c>
      <c r="C218" s="14" t="s">
        <v>3</v>
      </c>
      <c r="D218" s="20">
        <f>D219+D220+D221+D222+D223+D224+D225</f>
        <v>25299.7</v>
      </c>
      <c r="E218" s="20">
        <f t="shared" ref="E218:H218" si="52">E219+E220+E221+E222+E223+E224+E225</f>
        <v>0</v>
      </c>
      <c r="F218" s="20">
        <f t="shared" si="52"/>
        <v>4200.6000000000004</v>
      </c>
      <c r="G218" s="20">
        <f t="shared" si="52"/>
        <v>21078.1</v>
      </c>
      <c r="H218" s="20">
        <f t="shared" si="52"/>
        <v>21</v>
      </c>
    </row>
    <row r="219" spans="1:8" ht="15.75">
      <c r="A219" s="73"/>
      <c r="B219" s="124"/>
      <c r="C219" s="14">
        <v>2015</v>
      </c>
      <c r="D219" s="6">
        <f t="shared" si="51"/>
        <v>2841.2999999999997</v>
      </c>
      <c r="E219" s="20">
        <f t="shared" ref="E219:H225" si="53">E227+E251</f>
        <v>0</v>
      </c>
      <c r="F219" s="20">
        <f t="shared" si="53"/>
        <v>799.6</v>
      </c>
      <c r="G219" s="20">
        <f t="shared" si="53"/>
        <v>2021.1</v>
      </c>
      <c r="H219" s="20">
        <f t="shared" si="53"/>
        <v>20.6</v>
      </c>
    </row>
    <row r="220" spans="1:8" ht="15.75">
      <c r="A220" s="73"/>
      <c r="B220" s="124"/>
      <c r="C220" s="14">
        <v>2016</v>
      </c>
      <c r="D220" s="6">
        <f t="shared" si="51"/>
        <v>2556.8000000000002</v>
      </c>
      <c r="E220" s="20">
        <f t="shared" si="53"/>
        <v>0</v>
      </c>
      <c r="F220" s="20">
        <f t="shared" si="53"/>
        <v>560.4</v>
      </c>
      <c r="G220" s="20">
        <f t="shared" si="53"/>
        <v>1996</v>
      </c>
      <c r="H220" s="20">
        <f t="shared" si="53"/>
        <v>0.4</v>
      </c>
    </row>
    <row r="221" spans="1:8" ht="15.75">
      <c r="A221" s="73"/>
      <c r="B221" s="124"/>
      <c r="C221" s="14">
        <v>2017</v>
      </c>
      <c r="D221" s="6">
        <f t="shared" si="51"/>
        <v>3296.6</v>
      </c>
      <c r="E221" s="20">
        <f t="shared" si="53"/>
        <v>0</v>
      </c>
      <c r="F221" s="20">
        <f t="shared" si="53"/>
        <v>1046.5999999999999</v>
      </c>
      <c r="G221" s="20">
        <f t="shared" si="53"/>
        <v>2250</v>
      </c>
      <c r="H221" s="20">
        <f t="shared" si="53"/>
        <v>0</v>
      </c>
    </row>
    <row r="222" spans="1:8" ht="15.75">
      <c r="A222" s="73"/>
      <c r="B222" s="124"/>
      <c r="C222" s="38">
        <v>2018</v>
      </c>
      <c r="D222" s="6">
        <f t="shared" si="51"/>
        <v>4055</v>
      </c>
      <c r="E222" s="20">
        <f t="shared" si="53"/>
        <v>0</v>
      </c>
      <c r="F222" s="20">
        <f t="shared" si="53"/>
        <v>1794</v>
      </c>
      <c r="G222" s="20">
        <f t="shared" si="53"/>
        <v>2261</v>
      </c>
      <c r="H222" s="20">
        <f t="shared" si="53"/>
        <v>0</v>
      </c>
    </row>
    <row r="223" spans="1:8" ht="15.75">
      <c r="A223" s="73"/>
      <c r="B223" s="124"/>
      <c r="C223" s="38">
        <v>2019</v>
      </c>
      <c r="D223" s="6">
        <f t="shared" si="51"/>
        <v>4250</v>
      </c>
      <c r="E223" s="20">
        <f t="shared" si="53"/>
        <v>0</v>
      </c>
      <c r="F223" s="20">
        <f t="shared" si="53"/>
        <v>0</v>
      </c>
      <c r="G223" s="20">
        <f t="shared" si="53"/>
        <v>4250</v>
      </c>
      <c r="H223" s="20">
        <f t="shared" si="53"/>
        <v>0</v>
      </c>
    </row>
    <row r="224" spans="1:8" ht="15.75">
      <c r="A224" s="73"/>
      <c r="B224" s="124"/>
      <c r="C224" s="38">
        <v>2020</v>
      </c>
      <c r="D224" s="6">
        <f t="shared" si="51"/>
        <v>4150</v>
      </c>
      <c r="E224" s="20">
        <f t="shared" si="53"/>
        <v>0</v>
      </c>
      <c r="F224" s="20">
        <f t="shared" si="53"/>
        <v>0</v>
      </c>
      <c r="G224" s="20">
        <f t="shared" si="53"/>
        <v>4150</v>
      </c>
      <c r="H224" s="20">
        <f t="shared" si="53"/>
        <v>0</v>
      </c>
    </row>
    <row r="225" spans="1:8" ht="15.75">
      <c r="A225" s="74"/>
      <c r="B225" s="125"/>
      <c r="C225" s="38">
        <v>2021</v>
      </c>
      <c r="D225" s="6">
        <f t="shared" si="51"/>
        <v>4150</v>
      </c>
      <c r="E225" s="20">
        <f t="shared" si="53"/>
        <v>0</v>
      </c>
      <c r="F225" s="20">
        <f t="shared" si="53"/>
        <v>0</v>
      </c>
      <c r="G225" s="20">
        <f t="shared" si="53"/>
        <v>4150</v>
      </c>
      <c r="H225" s="20">
        <f t="shared" si="53"/>
        <v>0</v>
      </c>
    </row>
    <row r="226" spans="1:8" ht="15.75" hidden="1">
      <c r="A226" s="120" t="s">
        <v>25</v>
      </c>
      <c r="B226" s="47" t="s">
        <v>49</v>
      </c>
      <c r="C226" s="14" t="s">
        <v>3</v>
      </c>
      <c r="D226" s="20">
        <f>D227+D228+D229+D230+D231+D232+D233</f>
        <v>21283.4</v>
      </c>
      <c r="E226" s="20">
        <f t="shared" ref="E226:H226" si="54">E227+E228+E229+E230+E231+E232+E233</f>
        <v>0</v>
      </c>
      <c r="F226" s="20">
        <f t="shared" si="54"/>
        <v>1360</v>
      </c>
      <c r="G226" s="20">
        <f t="shared" si="54"/>
        <v>19902.400000000001</v>
      </c>
      <c r="H226" s="20">
        <f t="shared" si="54"/>
        <v>21</v>
      </c>
    </row>
    <row r="227" spans="1:8" ht="15.75" hidden="1">
      <c r="A227" s="143"/>
      <c r="B227" s="70"/>
      <c r="C227" s="14">
        <v>2015</v>
      </c>
      <c r="D227" s="6">
        <f t="shared" si="51"/>
        <v>2841.2999999999997</v>
      </c>
      <c r="E227" s="20">
        <f t="shared" ref="E227:H233" si="55">E235+E243</f>
        <v>0</v>
      </c>
      <c r="F227" s="20">
        <f t="shared" si="55"/>
        <v>799.6</v>
      </c>
      <c r="G227" s="20">
        <f t="shared" si="55"/>
        <v>2021.1</v>
      </c>
      <c r="H227" s="20">
        <f t="shared" si="55"/>
        <v>20.6</v>
      </c>
    </row>
    <row r="228" spans="1:8" ht="15.75" hidden="1">
      <c r="A228" s="143"/>
      <c r="B228" s="70"/>
      <c r="C228" s="14">
        <v>2016</v>
      </c>
      <c r="D228" s="6">
        <f t="shared" si="51"/>
        <v>2556.8000000000002</v>
      </c>
      <c r="E228" s="20">
        <f t="shared" si="55"/>
        <v>0</v>
      </c>
      <c r="F228" s="20">
        <f t="shared" si="55"/>
        <v>560.4</v>
      </c>
      <c r="G228" s="20">
        <f t="shared" si="55"/>
        <v>1996</v>
      </c>
      <c r="H228" s="20">
        <f t="shared" si="55"/>
        <v>0.4</v>
      </c>
    </row>
    <row r="229" spans="1:8" ht="15.75" hidden="1">
      <c r="A229" s="143"/>
      <c r="B229" s="70"/>
      <c r="C229" s="14">
        <v>2017</v>
      </c>
      <c r="D229" s="6">
        <f t="shared" si="51"/>
        <v>1593.3</v>
      </c>
      <c r="E229" s="20">
        <f t="shared" si="55"/>
        <v>0</v>
      </c>
      <c r="F229" s="20">
        <f t="shared" si="55"/>
        <v>0</v>
      </c>
      <c r="G229" s="20">
        <f t="shared" si="55"/>
        <v>1593.3</v>
      </c>
      <c r="H229" s="20">
        <f t="shared" si="55"/>
        <v>0</v>
      </c>
    </row>
    <row r="230" spans="1:8" ht="15.75" hidden="1">
      <c r="A230" s="143"/>
      <c r="B230" s="70"/>
      <c r="C230" s="38">
        <v>2018</v>
      </c>
      <c r="D230" s="6">
        <f t="shared" si="51"/>
        <v>1742</v>
      </c>
      <c r="E230" s="20">
        <f t="shared" si="55"/>
        <v>0</v>
      </c>
      <c r="F230" s="20">
        <f t="shared" si="55"/>
        <v>0</v>
      </c>
      <c r="G230" s="20">
        <f t="shared" si="55"/>
        <v>1742</v>
      </c>
      <c r="H230" s="20">
        <f t="shared" si="55"/>
        <v>0</v>
      </c>
    </row>
    <row r="231" spans="1:8" ht="15.75" hidden="1">
      <c r="A231" s="143"/>
      <c r="B231" s="70"/>
      <c r="C231" s="38">
        <v>2019</v>
      </c>
      <c r="D231" s="6">
        <f t="shared" si="51"/>
        <v>4250</v>
      </c>
      <c r="E231" s="20">
        <f t="shared" si="55"/>
        <v>0</v>
      </c>
      <c r="F231" s="20">
        <f t="shared" si="55"/>
        <v>0</v>
      </c>
      <c r="G231" s="20">
        <f t="shared" si="55"/>
        <v>4250</v>
      </c>
      <c r="H231" s="20">
        <f t="shared" si="55"/>
        <v>0</v>
      </c>
    </row>
    <row r="232" spans="1:8" ht="15.75" hidden="1">
      <c r="A232" s="143"/>
      <c r="B232" s="70"/>
      <c r="C232" s="38">
        <v>2020</v>
      </c>
      <c r="D232" s="6">
        <f t="shared" si="51"/>
        <v>4150</v>
      </c>
      <c r="E232" s="20">
        <f t="shared" si="55"/>
        <v>0</v>
      </c>
      <c r="F232" s="20">
        <f t="shared" si="55"/>
        <v>0</v>
      </c>
      <c r="G232" s="20">
        <f t="shared" si="55"/>
        <v>4150</v>
      </c>
      <c r="H232" s="20">
        <f t="shared" si="55"/>
        <v>0</v>
      </c>
    </row>
    <row r="233" spans="1:8" ht="15.75" hidden="1">
      <c r="A233" s="144"/>
      <c r="B233" s="71"/>
      <c r="C233" s="38">
        <v>2021</v>
      </c>
      <c r="D233" s="6">
        <f t="shared" si="51"/>
        <v>4150</v>
      </c>
      <c r="E233" s="20">
        <f t="shared" si="55"/>
        <v>0</v>
      </c>
      <c r="F233" s="20">
        <f t="shared" si="55"/>
        <v>0</v>
      </c>
      <c r="G233" s="20">
        <f t="shared" si="55"/>
        <v>4150</v>
      </c>
      <c r="H233" s="20">
        <f t="shared" si="55"/>
        <v>0</v>
      </c>
    </row>
    <row r="234" spans="1:8" ht="15.75" hidden="1">
      <c r="A234" s="72" t="s">
        <v>68</v>
      </c>
      <c r="B234" s="47" t="s">
        <v>70</v>
      </c>
      <c r="C234" s="14" t="s">
        <v>3</v>
      </c>
      <c r="D234" s="20">
        <f>D235+D236+D237+D238+D239+D240+D241</f>
        <v>1963.1000000000001</v>
      </c>
      <c r="E234" s="20">
        <f t="shared" ref="E234:H234" si="56">E235+E236+E237+E238+E239+E240+E241</f>
        <v>0</v>
      </c>
      <c r="F234" s="20">
        <f t="shared" si="56"/>
        <v>1360</v>
      </c>
      <c r="G234" s="20">
        <f t="shared" si="56"/>
        <v>603.1</v>
      </c>
      <c r="H234" s="20">
        <f t="shared" si="56"/>
        <v>0</v>
      </c>
    </row>
    <row r="235" spans="1:8" ht="15.75" hidden="1">
      <c r="A235" s="73"/>
      <c r="B235" s="70"/>
      <c r="C235" s="14">
        <v>2015</v>
      </c>
      <c r="D235" s="6">
        <f t="shared" ref="D235:D241" si="57">E235+F235+G235+H235</f>
        <v>841.7</v>
      </c>
      <c r="E235" s="20">
        <v>0</v>
      </c>
      <c r="F235" s="20">
        <v>799.6</v>
      </c>
      <c r="G235" s="20">
        <v>42.1</v>
      </c>
      <c r="H235" s="20">
        <v>0</v>
      </c>
    </row>
    <row r="236" spans="1:8" ht="15.75" hidden="1">
      <c r="A236" s="73"/>
      <c r="B236" s="70"/>
      <c r="C236" s="14">
        <v>2016</v>
      </c>
      <c r="D236" s="6">
        <f t="shared" si="57"/>
        <v>1121.4000000000001</v>
      </c>
      <c r="E236" s="20">
        <v>0</v>
      </c>
      <c r="F236" s="20">
        <v>560.4</v>
      </c>
      <c r="G236" s="20">
        <v>561</v>
      </c>
      <c r="H236" s="20">
        <v>0</v>
      </c>
    </row>
    <row r="237" spans="1:8" ht="15.75" hidden="1">
      <c r="A237" s="73"/>
      <c r="B237" s="70"/>
      <c r="C237" s="14">
        <v>2017</v>
      </c>
      <c r="D237" s="6">
        <f t="shared" si="57"/>
        <v>0</v>
      </c>
      <c r="E237" s="20">
        <v>0</v>
      </c>
      <c r="F237" s="20">
        <v>0</v>
      </c>
      <c r="G237" s="20">
        <v>0</v>
      </c>
      <c r="H237" s="20">
        <v>0</v>
      </c>
    </row>
    <row r="238" spans="1:8" ht="15.75" hidden="1">
      <c r="A238" s="73"/>
      <c r="B238" s="70"/>
      <c r="C238" s="38">
        <v>2018</v>
      </c>
      <c r="D238" s="6">
        <f t="shared" si="57"/>
        <v>0</v>
      </c>
      <c r="E238" s="20">
        <v>0</v>
      </c>
      <c r="F238" s="20">
        <v>0</v>
      </c>
      <c r="G238" s="20">
        <v>0</v>
      </c>
      <c r="H238" s="20">
        <v>0</v>
      </c>
    </row>
    <row r="239" spans="1:8" ht="15.75" hidden="1">
      <c r="A239" s="73"/>
      <c r="B239" s="70"/>
      <c r="C239" s="38">
        <v>2019</v>
      </c>
      <c r="D239" s="6">
        <f t="shared" si="57"/>
        <v>0</v>
      </c>
      <c r="E239" s="20">
        <v>0</v>
      </c>
      <c r="F239" s="20">
        <v>0</v>
      </c>
      <c r="G239" s="20">
        <v>0</v>
      </c>
      <c r="H239" s="20">
        <v>0</v>
      </c>
    </row>
    <row r="240" spans="1:8" ht="15.75" hidden="1">
      <c r="A240" s="73"/>
      <c r="B240" s="70"/>
      <c r="C240" s="38">
        <v>2020</v>
      </c>
      <c r="D240" s="6">
        <f t="shared" si="57"/>
        <v>0</v>
      </c>
      <c r="E240" s="20">
        <v>0</v>
      </c>
      <c r="F240" s="20">
        <v>0</v>
      </c>
      <c r="G240" s="20">
        <v>0</v>
      </c>
      <c r="H240" s="20">
        <v>0</v>
      </c>
    </row>
    <row r="241" spans="1:8" ht="15.75" hidden="1">
      <c r="A241" s="74"/>
      <c r="B241" s="71"/>
      <c r="C241" s="38">
        <v>2021</v>
      </c>
      <c r="D241" s="6">
        <f t="shared" si="57"/>
        <v>0</v>
      </c>
      <c r="E241" s="20">
        <v>0</v>
      </c>
      <c r="F241" s="20">
        <v>0</v>
      </c>
      <c r="G241" s="20">
        <v>0</v>
      </c>
      <c r="H241" s="20">
        <v>0</v>
      </c>
    </row>
    <row r="242" spans="1:8" ht="15.75" hidden="1">
      <c r="A242" s="120" t="s">
        <v>69</v>
      </c>
      <c r="B242" s="47" t="s">
        <v>71</v>
      </c>
      <c r="C242" s="14" t="s">
        <v>3</v>
      </c>
      <c r="D242" s="20">
        <f>D243+D244+D245+D246+D247+D248+D249</f>
        <v>19320.3</v>
      </c>
      <c r="E242" s="20">
        <f t="shared" ref="E242:H242" si="58">E243+E244+E245+E246+E247+E248+E249</f>
        <v>0</v>
      </c>
      <c r="F242" s="20">
        <f t="shared" si="58"/>
        <v>0</v>
      </c>
      <c r="G242" s="20">
        <f t="shared" si="58"/>
        <v>19299.3</v>
      </c>
      <c r="H242" s="20">
        <f t="shared" si="58"/>
        <v>21</v>
      </c>
    </row>
    <row r="243" spans="1:8" ht="15.75" hidden="1">
      <c r="A243" s="143"/>
      <c r="B243" s="70"/>
      <c r="C243" s="14">
        <v>2015</v>
      </c>
      <c r="D243" s="6">
        <f t="shared" ref="D243:D249" si="59">E243+F243+G243+H243</f>
        <v>1999.6</v>
      </c>
      <c r="E243" s="24">
        <v>0</v>
      </c>
      <c r="F243" s="24">
        <v>0</v>
      </c>
      <c r="G243" s="24">
        <v>1979</v>
      </c>
      <c r="H243" s="24">
        <v>20.6</v>
      </c>
    </row>
    <row r="244" spans="1:8" ht="15.75" hidden="1">
      <c r="A244" s="143"/>
      <c r="B244" s="70"/>
      <c r="C244" s="14">
        <v>2016</v>
      </c>
      <c r="D244" s="6">
        <f t="shared" si="59"/>
        <v>1435.4</v>
      </c>
      <c r="E244" s="24">
        <v>0</v>
      </c>
      <c r="F244" s="24">
        <v>0</v>
      </c>
      <c r="G244" s="24">
        <v>1435</v>
      </c>
      <c r="H244" s="24">
        <v>0.4</v>
      </c>
    </row>
    <row r="245" spans="1:8" ht="15.75" hidden="1">
      <c r="A245" s="143"/>
      <c r="B245" s="70"/>
      <c r="C245" s="14">
        <v>2017</v>
      </c>
      <c r="D245" s="6">
        <f t="shared" si="59"/>
        <v>1593.3</v>
      </c>
      <c r="E245" s="24">
        <v>0</v>
      </c>
      <c r="F245" s="24">
        <v>0</v>
      </c>
      <c r="G245" s="24">
        <v>1593.3</v>
      </c>
      <c r="H245" s="24">
        <v>0</v>
      </c>
    </row>
    <row r="246" spans="1:8" ht="15.75" hidden="1">
      <c r="A246" s="143"/>
      <c r="B246" s="70"/>
      <c r="C246" s="38">
        <v>2018</v>
      </c>
      <c r="D246" s="6">
        <f t="shared" si="59"/>
        <v>1742</v>
      </c>
      <c r="E246" s="24">
        <v>0</v>
      </c>
      <c r="F246" s="24">
        <v>0</v>
      </c>
      <c r="G246" s="24">
        <v>1742</v>
      </c>
      <c r="H246" s="24">
        <v>0</v>
      </c>
    </row>
    <row r="247" spans="1:8" ht="15.75" hidden="1">
      <c r="A247" s="143"/>
      <c r="B247" s="70"/>
      <c r="C247" s="38">
        <v>2019</v>
      </c>
      <c r="D247" s="6">
        <f t="shared" si="59"/>
        <v>4250</v>
      </c>
      <c r="E247" s="24">
        <v>0</v>
      </c>
      <c r="F247" s="24">
        <v>0</v>
      </c>
      <c r="G247" s="24">
        <v>4250</v>
      </c>
      <c r="H247" s="24">
        <v>0</v>
      </c>
    </row>
    <row r="248" spans="1:8" ht="15.75" hidden="1">
      <c r="A248" s="143"/>
      <c r="B248" s="70"/>
      <c r="C248" s="38">
        <v>2020</v>
      </c>
      <c r="D248" s="6">
        <f t="shared" si="59"/>
        <v>4150</v>
      </c>
      <c r="E248" s="24">
        <v>0</v>
      </c>
      <c r="F248" s="24">
        <v>0</v>
      </c>
      <c r="G248" s="24">
        <v>4150</v>
      </c>
      <c r="H248" s="24">
        <v>0</v>
      </c>
    </row>
    <row r="249" spans="1:8" ht="15.75" hidden="1">
      <c r="A249" s="144"/>
      <c r="B249" s="71"/>
      <c r="C249" s="38">
        <v>2021</v>
      </c>
      <c r="D249" s="6">
        <f t="shared" si="59"/>
        <v>4150</v>
      </c>
      <c r="E249" s="24">
        <v>0</v>
      </c>
      <c r="F249" s="24">
        <v>0</v>
      </c>
      <c r="G249" s="24">
        <v>4150</v>
      </c>
      <c r="H249" s="24">
        <v>0</v>
      </c>
    </row>
    <row r="250" spans="1:8" ht="15.75" hidden="1">
      <c r="A250" s="120" t="s">
        <v>51</v>
      </c>
      <c r="B250" s="67" t="s">
        <v>50</v>
      </c>
      <c r="C250" s="14" t="s">
        <v>3</v>
      </c>
      <c r="D250" s="6">
        <f>D251+D252+D253+D254+D255+D256+D257</f>
        <v>4016.3</v>
      </c>
      <c r="E250" s="6">
        <f t="shared" ref="E250:H250" si="60">E251+E252+E253+E254+E255+E256+E257</f>
        <v>0</v>
      </c>
      <c r="F250" s="6">
        <f t="shared" si="60"/>
        <v>2840.6</v>
      </c>
      <c r="G250" s="6">
        <f t="shared" si="60"/>
        <v>1175.7</v>
      </c>
      <c r="H250" s="6">
        <f t="shared" si="60"/>
        <v>0</v>
      </c>
    </row>
    <row r="251" spans="1:8" ht="15.75" hidden="1">
      <c r="A251" s="143"/>
      <c r="B251" s="93"/>
      <c r="C251" s="14">
        <v>2015</v>
      </c>
      <c r="D251" s="6">
        <f t="shared" si="51"/>
        <v>0</v>
      </c>
      <c r="E251" s="24">
        <v>0</v>
      </c>
      <c r="F251" s="24">
        <v>0</v>
      </c>
      <c r="G251" s="24">
        <v>0</v>
      </c>
      <c r="H251" s="24">
        <v>0</v>
      </c>
    </row>
    <row r="252" spans="1:8" ht="15.75" hidden="1">
      <c r="A252" s="143"/>
      <c r="B252" s="93"/>
      <c r="C252" s="14">
        <v>2016</v>
      </c>
      <c r="D252" s="6">
        <f t="shared" si="51"/>
        <v>0</v>
      </c>
      <c r="E252" s="24">
        <v>0</v>
      </c>
      <c r="F252" s="24">
        <v>0</v>
      </c>
      <c r="G252" s="24">
        <v>0</v>
      </c>
      <c r="H252" s="24">
        <v>0</v>
      </c>
    </row>
    <row r="253" spans="1:8" ht="15.75" hidden="1">
      <c r="A253" s="143"/>
      <c r="B253" s="93"/>
      <c r="C253" s="14">
        <v>2017</v>
      </c>
      <c r="D253" s="6">
        <f t="shared" si="51"/>
        <v>1703.3</v>
      </c>
      <c r="E253" s="24">
        <v>0</v>
      </c>
      <c r="F253" s="24">
        <v>1046.5999999999999</v>
      </c>
      <c r="G253" s="24">
        <v>656.7</v>
      </c>
      <c r="H253" s="24">
        <v>0</v>
      </c>
    </row>
    <row r="254" spans="1:8" ht="15.75" hidden="1">
      <c r="A254" s="143"/>
      <c r="B254" s="93"/>
      <c r="C254" s="38">
        <v>2018</v>
      </c>
      <c r="D254" s="6">
        <f t="shared" si="51"/>
        <v>2313</v>
      </c>
      <c r="E254" s="24">
        <v>0</v>
      </c>
      <c r="F254" s="24">
        <v>1794</v>
      </c>
      <c r="G254" s="24">
        <v>519</v>
      </c>
      <c r="H254" s="24">
        <v>0</v>
      </c>
    </row>
    <row r="255" spans="1:8" ht="15.75" hidden="1">
      <c r="A255" s="143"/>
      <c r="B255" s="93"/>
      <c r="C255" s="38">
        <v>2019</v>
      </c>
      <c r="D255" s="6">
        <f t="shared" si="51"/>
        <v>0</v>
      </c>
      <c r="E255" s="24">
        <v>0</v>
      </c>
      <c r="F255" s="24">
        <v>0</v>
      </c>
      <c r="G255" s="24">
        <v>0</v>
      </c>
      <c r="H255" s="24">
        <v>0</v>
      </c>
    </row>
    <row r="256" spans="1:8" ht="15.75" hidden="1">
      <c r="A256" s="143"/>
      <c r="B256" s="93"/>
      <c r="C256" s="38">
        <v>2020</v>
      </c>
      <c r="D256" s="6">
        <f t="shared" si="51"/>
        <v>0</v>
      </c>
      <c r="E256" s="24">
        <v>0</v>
      </c>
      <c r="F256" s="24">
        <v>0</v>
      </c>
      <c r="G256" s="24">
        <v>0</v>
      </c>
      <c r="H256" s="24">
        <v>0</v>
      </c>
    </row>
    <row r="257" spans="1:8" ht="51" hidden="1" customHeight="1">
      <c r="A257" s="144"/>
      <c r="B257" s="94"/>
      <c r="C257" s="38">
        <v>2021</v>
      </c>
      <c r="D257" s="6">
        <f t="shared" si="51"/>
        <v>0</v>
      </c>
      <c r="E257" s="24">
        <v>0</v>
      </c>
      <c r="F257" s="24">
        <v>0</v>
      </c>
      <c r="G257" s="24">
        <v>0</v>
      </c>
      <c r="H257" s="24">
        <v>0</v>
      </c>
    </row>
    <row r="258" spans="1:8" ht="15.75">
      <c r="A258" s="72" t="s">
        <v>26</v>
      </c>
      <c r="B258" s="47" t="s">
        <v>52</v>
      </c>
      <c r="C258" s="14" t="s">
        <v>3</v>
      </c>
      <c r="D258" s="20">
        <f>D259+D260+D261+D262+D263+D264+D265</f>
        <v>76594.2</v>
      </c>
      <c r="E258" s="20">
        <f t="shared" ref="E258:H258" si="61">E259+E260+E261+E262+E263+E264+E265</f>
        <v>0</v>
      </c>
      <c r="F258" s="20">
        <f t="shared" si="61"/>
        <v>0</v>
      </c>
      <c r="G258" s="20">
        <f t="shared" si="61"/>
        <v>75845</v>
      </c>
      <c r="H258" s="20">
        <f t="shared" si="61"/>
        <v>749.2</v>
      </c>
    </row>
    <row r="259" spans="1:8" ht="15.75">
      <c r="A259" s="73"/>
      <c r="B259" s="70"/>
      <c r="C259" s="14">
        <v>2015</v>
      </c>
      <c r="D259" s="6">
        <f t="shared" si="51"/>
        <v>10405.9</v>
      </c>
      <c r="E259" s="20">
        <f t="shared" ref="E259:H265" si="62">E267</f>
        <v>0</v>
      </c>
      <c r="F259" s="20">
        <f t="shared" si="62"/>
        <v>0</v>
      </c>
      <c r="G259" s="20">
        <f t="shared" si="62"/>
        <v>10037</v>
      </c>
      <c r="H259" s="20">
        <f t="shared" si="62"/>
        <v>368.9</v>
      </c>
    </row>
    <row r="260" spans="1:8" ht="15.75">
      <c r="A260" s="73"/>
      <c r="B260" s="70"/>
      <c r="C260" s="14">
        <v>2016</v>
      </c>
      <c r="D260" s="6">
        <f t="shared" si="51"/>
        <v>10353.299999999999</v>
      </c>
      <c r="E260" s="20">
        <f t="shared" si="62"/>
        <v>0</v>
      </c>
      <c r="F260" s="20">
        <f t="shared" si="62"/>
        <v>0</v>
      </c>
      <c r="G260" s="20">
        <f t="shared" si="62"/>
        <v>9973</v>
      </c>
      <c r="H260" s="20">
        <f t="shared" si="62"/>
        <v>380.3</v>
      </c>
    </row>
    <row r="261" spans="1:8" ht="15.75">
      <c r="A261" s="73"/>
      <c r="B261" s="70"/>
      <c r="C261" s="14">
        <v>2017</v>
      </c>
      <c r="D261" s="6">
        <f t="shared" si="51"/>
        <v>10230</v>
      </c>
      <c r="E261" s="20">
        <f t="shared" si="62"/>
        <v>0</v>
      </c>
      <c r="F261" s="20">
        <f t="shared" si="62"/>
        <v>0</v>
      </c>
      <c r="G261" s="20">
        <f t="shared" si="62"/>
        <v>10230</v>
      </c>
      <c r="H261" s="20">
        <f t="shared" si="62"/>
        <v>0</v>
      </c>
    </row>
    <row r="262" spans="1:8" ht="15.75">
      <c r="A262" s="73"/>
      <c r="B262" s="70"/>
      <c r="C262" s="38">
        <v>2018</v>
      </c>
      <c r="D262" s="6">
        <f t="shared" si="51"/>
        <v>11151</v>
      </c>
      <c r="E262" s="20">
        <f t="shared" si="62"/>
        <v>0</v>
      </c>
      <c r="F262" s="20">
        <f t="shared" si="62"/>
        <v>0</v>
      </c>
      <c r="G262" s="20">
        <f t="shared" si="62"/>
        <v>11151</v>
      </c>
      <c r="H262" s="20">
        <f t="shared" si="62"/>
        <v>0</v>
      </c>
    </row>
    <row r="263" spans="1:8" ht="15.75">
      <c r="A263" s="73"/>
      <c r="B263" s="70"/>
      <c r="C263" s="38">
        <v>2019</v>
      </c>
      <c r="D263" s="6">
        <f t="shared" si="51"/>
        <v>12054</v>
      </c>
      <c r="E263" s="20">
        <f t="shared" si="62"/>
        <v>0</v>
      </c>
      <c r="F263" s="20">
        <f t="shared" si="62"/>
        <v>0</v>
      </c>
      <c r="G263" s="20">
        <f t="shared" si="62"/>
        <v>12054</v>
      </c>
      <c r="H263" s="20">
        <f t="shared" si="62"/>
        <v>0</v>
      </c>
    </row>
    <row r="264" spans="1:8" ht="15.75">
      <c r="A264" s="73"/>
      <c r="B264" s="70"/>
      <c r="C264" s="38">
        <v>2020</v>
      </c>
      <c r="D264" s="6">
        <f t="shared" si="51"/>
        <v>11200</v>
      </c>
      <c r="E264" s="20">
        <f t="shared" si="62"/>
        <v>0</v>
      </c>
      <c r="F264" s="20">
        <f t="shared" si="62"/>
        <v>0</v>
      </c>
      <c r="G264" s="20">
        <f t="shared" si="62"/>
        <v>11200</v>
      </c>
      <c r="H264" s="20">
        <f t="shared" si="62"/>
        <v>0</v>
      </c>
    </row>
    <row r="265" spans="1:8" ht="15.75">
      <c r="A265" s="74"/>
      <c r="B265" s="71"/>
      <c r="C265" s="38">
        <v>2021</v>
      </c>
      <c r="D265" s="6">
        <f t="shared" si="51"/>
        <v>11200</v>
      </c>
      <c r="E265" s="20">
        <f t="shared" si="62"/>
        <v>0</v>
      </c>
      <c r="F265" s="20">
        <f t="shared" si="62"/>
        <v>0</v>
      </c>
      <c r="G265" s="20">
        <f t="shared" si="62"/>
        <v>11200</v>
      </c>
      <c r="H265" s="20">
        <f t="shared" si="62"/>
        <v>0</v>
      </c>
    </row>
    <row r="266" spans="1:8" ht="15.75" hidden="1">
      <c r="A266" s="120" t="s">
        <v>27</v>
      </c>
      <c r="B266" s="47" t="s">
        <v>53</v>
      </c>
      <c r="C266" s="14" t="s">
        <v>3</v>
      </c>
      <c r="D266" s="20">
        <f>D267+D268+D269+D270+D271+D272+D273</f>
        <v>76594.2</v>
      </c>
      <c r="E266" s="20">
        <f t="shared" ref="E266:H266" si="63">E267+E268+E269+E270+E271+E272+E273</f>
        <v>0</v>
      </c>
      <c r="F266" s="20">
        <f t="shared" si="63"/>
        <v>0</v>
      </c>
      <c r="G266" s="20">
        <f t="shared" si="63"/>
        <v>75845</v>
      </c>
      <c r="H266" s="20">
        <f t="shared" si="63"/>
        <v>749.2</v>
      </c>
    </row>
    <row r="267" spans="1:8" ht="15.75" hidden="1">
      <c r="A267" s="143"/>
      <c r="B267" s="70"/>
      <c r="C267" s="14">
        <v>2015</v>
      </c>
      <c r="D267" s="6">
        <f t="shared" si="51"/>
        <v>10405.9</v>
      </c>
      <c r="E267" s="20">
        <v>0</v>
      </c>
      <c r="F267" s="20">
        <v>0</v>
      </c>
      <c r="G267" s="20">
        <v>10037</v>
      </c>
      <c r="H267" s="20">
        <v>368.9</v>
      </c>
    </row>
    <row r="268" spans="1:8" ht="15.75" hidden="1">
      <c r="A268" s="143"/>
      <c r="B268" s="70"/>
      <c r="C268" s="14">
        <v>2016</v>
      </c>
      <c r="D268" s="6">
        <f t="shared" si="51"/>
        <v>10353.299999999999</v>
      </c>
      <c r="E268" s="20">
        <v>0</v>
      </c>
      <c r="F268" s="20">
        <v>0</v>
      </c>
      <c r="G268" s="20">
        <v>9973</v>
      </c>
      <c r="H268" s="20">
        <v>380.3</v>
      </c>
    </row>
    <row r="269" spans="1:8" ht="15.75" hidden="1">
      <c r="A269" s="143"/>
      <c r="B269" s="70"/>
      <c r="C269" s="14">
        <v>2017</v>
      </c>
      <c r="D269" s="6">
        <f t="shared" si="51"/>
        <v>10230</v>
      </c>
      <c r="E269" s="20">
        <v>0</v>
      </c>
      <c r="F269" s="20">
        <v>0</v>
      </c>
      <c r="G269" s="20">
        <v>10230</v>
      </c>
      <c r="H269" s="20">
        <v>0</v>
      </c>
    </row>
    <row r="270" spans="1:8" ht="15.75" hidden="1">
      <c r="A270" s="143"/>
      <c r="B270" s="70"/>
      <c r="C270" s="38">
        <v>2018</v>
      </c>
      <c r="D270" s="6">
        <f t="shared" si="51"/>
        <v>11151</v>
      </c>
      <c r="E270" s="20">
        <v>0</v>
      </c>
      <c r="F270" s="20">
        <v>0</v>
      </c>
      <c r="G270" s="20">
        <v>11151</v>
      </c>
      <c r="H270" s="20">
        <v>0</v>
      </c>
    </row>
    <row r="271" spans="1:8" ht="15.75" hidden="1">
      <c r="A271" s="143"/>
      <c r="B271" s="70"/>
      <c r="C271" s="38">
        <v>2019</v>
      </c>
      <c r="D271" s="6">
        <f t="shared" si="51"/>
        <v>12054</v>
      </c>
      <c r="E271" s="20">
        <v>0</v>
      </c>
      <c r="F271" s="20">
        <v>0</v>
      </c>
      <c r="G271" s="20">
        <v>12054</v>
      </c>
      <c r="H271" s="20">
        <v>0</v>
      </c>
    </row>
    <row r="272" spans="1:8" ht="15.75" hidden="1">
      <c r="A272" s="143"/>
      <c r="B272" s="70"/>
      <c r="C272" s="38">
        <v>2020</v>
      </c>
      <c r="D272" s="6">
        <f t="shared" si="51"/>
        <v>11200</v>
      </c>
      <c r="E272" s="20">
        <v>0</v>
      </c>
      <c r="F272" s="20">
        <v>0</v>
      </c>
      <c r="G272" s="20">
        <v>11200</v>
      </c>
      <c r="H272" s="20">
        <v>0</v>
      </c>
    </row>
    <row r="273" spans="1:8" ht="15.75" hidden="1">
      <c r="A273" s="144"/>
      <c r="B273" s="71"/>
      <c r="C273" s="38">
        <v>2021</v>
      </c>
      <c r="D273" s="6">
        <f t="shared" si="51"/>
        <v>11200</v>
      </c>
      <c r="E273" s="20">
        <v>0</v>
      </c>
      <c r="F273" s="20">
        <v>0</v>
      </c>
      <c r="G273" s="20">
        <v>11200</v>
      </c>
      <c r="H273" s="20">
        <v>0</v>
      </c>
    </row>
    <row r="274" spans="1:8" ht="15.75" customHeight="1">
      <c r="A274" s="72" t="s">
        <v>28</v>
      </c>
      <c r="B274" s="47" t="s">
        <v>54</v>
      </c>
      <c r="C274" s="14" t="s">
        <v>3</v>
      </c>
      <c r="D274" s="20">
        <f>D275+D276+D277+D278+D279+D280+D281</f>
        <v>6177.5</v>
      </c>
      <c r="E274" s="20">
        <f t="shared" ref="E274:H274" si="64">E275+E276+E277+E278+E279+E280+E281</f>
        <v>0</v>
      </c>
      <c r="F274" s="20">
        <f t="shared" si="64"/>
        <v>0</v>
      </c>
      <c r="G274" s="20">
        <f t="shared" si="64"/>
        <v>6177.5</v>
      </c>
      <c r="H274" s="20">
        <f t="shared" si="64"/>
        <v>0</v>
      </c>
    </row>
    <row r="275" spans="1:8" ht="15.75">
      <c r="A275" s="73"/>
      <c r="B275" s="70"/>
      <c r="C275" s="14">
        <v>2015</v>
      </c>
      <c r="D275" s="6">
        <f t="shared" si="51"/>
        <v>936</v>
      </c>
      <c r="E275" s="20">
        <f t="shared" ref="E275:H281" si="65">E291</f>
        <v>0</v>
      </c>
      <c r="F275" s="20">
        <f t="shared" si="65"/>
        <v>0</v>
      </c>
      <c r="G275" s="20">
        <f t="shared" si="65"/>
        <v>936</v>
      </c>
      <c r="H275" s="20">
        <f t="shared" si="65"/>
        <v>0</v>
      </c>
    </row>
    <row r="276" spans="1:8" ht="15.75">
      <c r="A276" s="73"/>
      <c r="B276" s="70"/>
      <c r="C276" s="14">
        <v>2016</v>
      </c>
      <c r="D276" s="6">
        <f t="shared" si="51"/>
        <v>948.5</v>
      </c>
      <c r="E276" s="20">
        <f t="shared" si="65"/>
        <v>0</v>
      </c>
      <c r="F276" s="20">
        <f t="shared" si="65"/>
        <v>0</v>
      </c>
      <c r="G276" s="20">
        <f t="shared" si="65"/>
        <v>948.5</v>
      </c>
      <c r="H276" s="20">
        <f t="shared" si="65"/>
        <v>0</v>
      </c>
    </row>
    <row r="277" spans="1:8" ht="15.75">
      <c r="A277" s="73"/>
      <c r="B277" s="70"/>
      <c r="C277" s="14">
        <v>2017</v>
      </c>
      <c r="D277" s="6">
        <f t="shared" si="51"/>
        <v>1413</v>
      </c>
      <c r="E277" s="20">
        <f t="shared" si="65"/>
        <v>0</v>
      </c>
      <c r="F277" s="20">
        <f t="shared" si="65"/>
        <v>0</v>
      </c>
      <c r="G277" s="20">
        <f t="shared" si="65"/>
        <v>1413</v>
      </c>
      <c r="H277" s="20">
        <f t="shared" si="65"/>
        <v>0</v>
      </c>
    </row>
    <row r="278" spans="1:8" ht="15.75">
      <c r="A278" s="73"/>
      <c r="B278" s="70"/>
      <c r="C278" s="38">
        <v>2018</v>
      </c>
      <c r="D278" s="6">
        <f t="shared" si="51"/>
        <v>1050</v>
      </c>
      <c r="E278" s="20">
        <f t="shared" si="65"/>
        <v>0</v>
      </c>
      <c r="F278" s="20">
        <f t="shared" si="65"/>
        <v>0</v>
      </c>
      <c r="G278" s="20">
        <f t="shared" si="65"/>
        <v>1050</v>
      </c>
      <c r="H278" s="20">
        <f t="shared" si="65"/>
        <v>0</v>
      </c>
    </row>
    <row r="279" spans="1:8" ht="15.75">
      <c r="A279" s="73"/>
      <c r="B279" s="70"/>
      <c r="C279" s="38">
        <v>2019</v>
      </c>
      <c r="D279" s="6">
        <f t="shared" si="51"/>
        <v>1130</v>
      </c>
      <c r="E279" s="20">
        <f t="shared" si="65"/>
        <v>0</v>
      </c>
      <c r="F279" s="20">
        <f t="shared" si="65"/>
        <v>0</v>
      </c>
      <c r="G279" s="20">
        <f t="shared" si="65"/>
        <v>1130</v>
      </c>
      <c r="H279" s="20">
        <f t="shared" si="65"/>
        <v>0</v>
      </c>
    </row>
    <row r="280" spans="1:8" ht="15.75">
      <c r="A280" s="73"/>
      <c r="B280" s="70"/>
      <c r="C280" s="38">
        <v>2020</v>
      </c>
      <c r="D280" s="6">
        <f t="shared" si="51"/>
        <v>350</v>
      </c>
      <c r="E280" s="20">
        <f t="shared" si="65"/>
        <v>0</v>
      </c>
      <c r="F280" s="20">
        <f t="shared" si="65"/>
        <v>0</v>
      </c>
      <c r="G280" s="20">
        <f t="shared" si="65"/>
        <v>350</v>
      </c>
      <c r="H280" s="20">
        <f t="shared" si="65"/>
        <v>0</v>
      </c>
    </row>
    <row r="281" spans="1:8" ht="15.75">
      <c r="A281" s="74"/>
      <c r="B281" s="71"/>
      <c r="C281" s="38">
        <v>2021</v>
      </c>
      <c r="D281" s="6">
        <f t="shared" si="51"/>
        <v>350</v>
      </c>
      <c r="E281" s="20">
        <f t="shared" si="65"/>
        <v>0</v>
      </c>
      <c r="F281" s="20">
        <f t="shared" si="65"/>
        <v>0</v>
      </c>
      <c r="G281" s="20">
        <f t="shared" si="65"/>
        <v>350</v>
      </c>
      <c r="H281" s="20">
        <f t="shared" si="65"/>
        <v>0</v>
      </c>
    </row>
    <row r="282" spans="1:8" ht="15.75" hidden="1">
      <c r="A282" s="120"/>
      <c r="B282" s="117"/>
      <c r="C282" s="14" t="s">
        <v>3</v>
      </c>
      <c r="D282" s="22"/>
      <c r="E282" s="22"/>
      <c r="F282" s="22"/>
      <c r="G282" s="22"/>
      <c r="H282" s="22"/>
    </row>
    <row r="283" spans="1:8" ht="15.75" hidden="1">
      <c r="A283" s="121"/>
      <c r="B283" s="121"/>
      <c r="C283" s="14">
        <v>2015</v>
      </c>
      <c r="D283" s="22"/>
      <c r="E283" s="22"/>
      <c r="F283" s="22"/>
      <c r="G283" s="22"/>
      <c r="H283" s="22"/>
    </row>
    <row r="284" spans="1:8" ht="15.75" hidden="1">
      <c r="A284" s="121"/>
      <c r="B284" s="121"/>
      <c r="C284" s="14">
        <v>2016</v>
      </c>
      <c r="D284" s="22"/>
      <c r="E284" s="22"/>
      <c r="F284" s="22"/>
      <c r="G284" s="22"/>
      <c r="H284" s="22"/>
    </row>
    <row r="285" spans="1:8" ht="15.75" hidden="1">
      <c r="A285" s="121"/>
      <c r="B285" s="121"/>
      <c r="C285" s="14">
        <v>2017</v>
      </c>
      <c r="D285" s="22"/>
      <c r="E285" s="22"/>
      <c r="F285" s="22"/>
      <c r="G285" s="22"/>
      <c r="H285" s="22"/>
    </row>
    <row r="286" spans="1:8" ht="15.75" hidden="1">
      <c r="A286" s="121"/>
      <c r="B286" s="121"/>
      <c r="C286" s="38">
        <v>2018</v>
      </c>
      <c r="D286" s="22"/>
      <c r="E286" s="22"/>
      <c r="F286" s="22"/>
      <c r="G286" s="22"/>
      <c r="H286" s="22"/>
    </row>
    <row r="287" spans="1:8" ht="15.75" hidden="1">
      <c r="A287" s="121"/>
      <c r="B287" s="121"/>
      <c r="C287" s="38">
        <v>2019</v>
      </c>
      <c r="D287" s="22"/>
      <c r="E287" s="22"/>
      <c r="F287" s="22"/>
      <c r="G287" s="22"/>
      <c r="H287" s="22"/>
    </row>
    <row r="288" spans="1:8" ht="15.75" hidden="1">
      <c r="A288" s="121"/>
      <c r="B288" s="121"/>
      <c r="C288" s="38">
        <v>2020</v>
      </c>
      <c r="D288" s="22"/>
      <c r="E288" s="22"/>
      <c r="F288" s="22"/>
      <c r="G288" s="22"/>
      <c r="H288" s="22"/>
    </row>
    <row r="289" spans="1:8" ht="15.75" hidden="1">
      <c r="A289" s="122"/>
      <c r="B289" s="122"/>
      <c r="C289" s="38">
        <v>2021</v>
      </c>
      <c r="D289" s="22"/>
      <c r="E289" s="22"/>
      <c r="F289" s="22"/>
      <c r="G289" s="22"/>
      <c r="H289" s="22"/>
    </row>
    <row r="290" spans="1:8" ht="15.75" hidden="1">
      <c r="A290" s="72" t="s">
        <v>56</v>
      </c>
      <c r="B290" s="47" t="s">
        <v>55</v>
      </c>
      <c r="C290" s="14" t="s">
        <v>3</v>
      </c>
      <c r="D290" s="20">
        <f>D291+D292+D293+D294+D295+D296+D297</f>
        <v>6177.5</v>
      </c>
      <c r="E290" s="20">
        <f t="shared" ref="E290:H290" si="66">E291+E292+E293+E294+E295+E296+E297</f>
        <v>0</v>
      </c>
      <c r="F290" s="20">
        <f t="shared" si="66"/>
        <v>0</v>
      </c>
      <c r="G290" s="20">
        <f t="shared" si="66"/>
        <v>6177.5</v>
      </c>
      <c r="H290" s="20">
        <f t="shared" si="66"/>
        <v>0</v>
      </c>
    </row>
    <row r="291" spans="1:8" ht="15.75" hidden="1">
      <c r="A291" s="73"/>
      <c r="B291" s="70"/>
      <c r="C291" s="14">
        <v>2015</v>
      </c>
      <c r="D291" s="6">
        <f t="shared" ref="D291:D297" si="67">E291+F291+G291+H291</f>
        <v>936</v>
      </c>
      <c r="E291" s="20">
        <v>0</v>
      </c>
      <c r="F291" s="20">
        <v>0</v>
      </c>
      <c r="G291" s="20">
        <v>936</v>
      </c>
      <c r="H291" s="20">
        <v>0</v>
      </c>
    </row>
    <row r="292" spans="1:8" ht="15.75" hidden="1">
      <c r="A292" s="73"/>
      <c r="B292" s="70"/>
      <c r="C292" s="14">
        <v>2016</v>
      </c>
      <c r="D292" s="6">
        <f t="shared" si="67"/>
        <v>948.5</v>
      </c>
      <c r="E292" s="20">
        <v>0</v>
      </c>
      <c r="F292" s="20">
        <v>0</v>
      </c>
      <c r="G292" s="20">
        <v>948.5</v>
      </c>
      <c r="H292" s="20">
        <v>0</v>
      </c>
    </row>
    <row r="293" spans="1:8" ht="15.75" hidden="1">
      <c r="A293" s="73"/>
      <c r="B293" s="70"/>
      <c r="C293" s="14">
        <v>2017</v>
      </c>
      <c r="D293" s="6">
        <f t="shared" si="67"/>
        <v>1413</v>
      </c>
      <c r="E293" s="20">
        <v>0</v>
      </c>
      <c r="F293" s="20">
        <v>0</v>
      </c>
      <c r="G293" s="20">
        <v>1413</v>
      </c>
      <c r="H293" s="20">
        <v>0</v>
      </c>
    </row>
    <row r="294" spans="1:8" ht="15.75" hidden="1">
      <c r="A294" s="73"/>
      <c r="B294" s="70"/>
      <c r="C294" s="38">
        <v>2018</v>
      </c>
      <c r="D294" s="6">
        <f t="shared" si="67"/>
        <v>1050</v>
      </c>
      <c r="E294" s="20">
        <v>0</v>
      </c>
      <c r="F294" s="20">
        <v>0</v>
      </c>
      <c r="G294" s="20">
        <v>1050</v>
      </c>
      <c r="H294" s="20">
        <v>0</v>
      </c>
    </row>
    <row r="295" spans="1:8" ht="15.75" hidden="1">
      <c r="A295" s="73"/>
      <c r="B295" s="70"/>
      <c r="C295" s="38">
        <v>2019</v>
      </c>
      <c r="D295" s="6">
        <f t="shared" si="67"/>
        <v>1130</v>
      </c>
      <c r="E295" s="20">
        <v>0</v>
      </c>
      <c r="F295" s="20">
        <v>0</v>
      </c>
      <c r="G295" s="20">
        <f>580+550</f>
        <v>1130</v>
      </c>
      <c r="H295" s="20">
        <v>0</v>
      </c>
    </row>
    <row r="296" spans="1:8" ht="15.75" hidden="1">
      <c r="A296" s="73"/>
      <c r="B296" s="70"/>
      <c r="C296" s="38">
        <v>2020</v>
      </c>
      <c r="D296" s="6">
        <f t="shared" si="67"/>
        <v>350</v>
      </c>
      <c r="E296" s="20">
        <v>0</v>
      </c>
      <c r="F296" s="20">
        <v>0</v>
      </c>
      <c r="G296" s="20">
        <v>350</v>
      </c>
      <c r="H296" s="20">
        <v>0</v>
      </c>
    </row>
    <row r="297" spans="1:8" ht="15.75" hidden="1">
      <c r="A297" s="74"/>
      <c r="B297" s="71"/>
      <c r="C297" s="38">
        <v>2021</v>
      </c>
      <c r="D297" s="6">
        <f t="shared" si="67"/>
        <v>350</v>
      </c>
      <c r="E297" s="20">
        <v>0</v>
      </c>
      <c r="F297" s="20">
        <v>0</v>
      </c>
      <c r="G297" s="20">
        <v>350</v>
      </c>
      <c r="H297" s="20">
        <v>0</v>
      </c>
    </row>
    <row r="298" spans="1:8" ht="15.75">
      <c r="A298" s="72" t="s">
        <v>89</v>
      </c>
      <c r="B298" s="117" t="s">
        <v>90</v>
      </c>
      <c r="C298" s="14" t="s">
        <v>3</v>
      </c>
      <c r="D298" s="20">
        <f>D299+D300+D301+D302+D303+D304+D305</f>
        <v>2698.1</v>
      </c>
      <c r="E298" s="20">
        <f t="shared" ref="E298:H298" si="68">E299+E300+E301+E302+E303+E304+E305</f>
        <v>0</v>
      </c>
      <c r="F298" s="20">
        <f t="shared" si="68"/>
        <v>1376</v>
      </c>
      <c r="G298" s="20">
        <f t="shared" si="68"/>
        <v>1322.1</v>
      </c>
      <c r="H298" s="20">
        <f t="shared" si="68"/>
        <v>0</v>
      </c>
    </row>
    <row r="299" spans="1:8" ht="15.75">
      <c r="A299" s="73"/>
      <c r="B299" s="121"/>
      <c r="C299" s="14">
        <v>2015</v>
      </c>
      <c r="D299" s="6">
        <f t="shared" ref="D299:D305" si="69">E299+F299+G299+H299</f>
        <v>0</v>
      </c>
      <c r="E299" s="20">
        <v>0</v>
      </c>
      <c r="F299" s="20">
        <v>0</v>
      </c>
      <c r="G299" s="20">
        <v>0</v>
      </c>
      <c r="H299" s="20">
        <v>0</v>
      </c>
    </row>
    <row r="300" spans="1:8" ht="15.75">
      <c r="A300" s="73"/>
      <c r="B300" s="121"/>
      <c r="C300" s="14">
        <v>2016</v>
      </c>
      <c r="D300" s="6">
        <f t="shared" si="69"/>
        <v>0</v>
      </c>
      <c r="E300" s="20">
        <v>0</v>
      </c>
      <c r="F300" s="20">
        <v>0</v>
      </c>
      <c r="G300" s="20">
        <v>0</v>
      </c>
      <c r="H300" s="20">
        <v>0</v>
      </c>
    </row>
    <row r="301" spans="1:8" ht="15.75">
      <c r="A301" s="73"/>
      <c r="B301" s="121"/>
      <c r="C301" s="14">
        <v>2017</v>
      </c>
      <c r="D301" s="6">
        <f t="shared" si="69"/>
        <v>0</v>
      </c>
      <c r="E301" s="20">
        <v>0</v>
      </c>
      <c r="F301" s="20">
        <v>0</v>
      </c>
      <c r="G301" s="20">
        <v>0</v>
      </c>
      <c r="H301" s="20">
        <v>0</v>
      </c>
    </row>
    <row r="302" spans="1:8" ht="15.75">
      <c r="A302" s="73"/>
      <c r="B302" s="121"/>
      <c r="C302" s="38">
        <v>2018</v>
      </c>
      <c r="D302" s="6">
        <f t="shared" si="69"/>
        <v>0</v>
      </c>
      <c r="E302" s="20">
        <v>0</v>
      </c>
      <c r="F302" s="20">
        <v>0</v>
      </c>
      <c r="G302" s="20">
        <v>0</v>
      </c>
      <c r="H302" s="20">
        <v>0</v>
      </c>
    </row>
    <row r="303" spans="1:8" ht="15.75">
      <c r="A303" s="73"/>
      <c r="B303" s="121"/>
      <c r="C303" s="38">
        <v>2019</v>
      </c>
      <c r="D303" s="6">
        <f t="shared" si="69"/>
        <v>2698.1</v>
      </c>
      <c r="E303" s="20">
        <v>0</v>
      </c>
      <c r="F303" s="20">
        <v>1376</v>
      </c>
      <c r="G303" s="20">
        <v>1322.1</v>
      </c>
      <c r="H303" s="20">
        <v>0</v>
      </c>
    </row>
    <row r="304" spans="1:8" ht="15.75">
      <c r="A304" s="73"/>
      <c r="B304" s="121"/>
      <c r="C304" s="38">
        <v>2020</v>
      </c>
      <c r="D304" s="6">
        <f t="shared" si="69"/>
        <v>0</v>
      </c>
      <c r="E304" s="20">
        <v>0</v>
      </c>
      <c r="F304" s="20">
        <v>0</v>
      </c>
      <c r="G304" s="20">
        <v>0</v>
      </c>
      <c r="H304" s="20">
        <v>0</v>
      </c>
    </row>
    <row r="305" spans="1:8" ht="15.75">
      <c r="A305" s="74"/>
      <c r="B305" s="122"/>
      <c r="C305" s="38">
        <v>2021</v>
      </c>
      <c r="D305" s="6">
        <f t="shared" si="69"/>
        <v>0</v>
      </c>
      <c r="E305" s="20">
        <v>0</v>
      </c>
      <c r="F305" s="20">
        <v>0</v>
      </c>
      <c r="G305" s="20">
        <v>0</v>
      </c>
      <c r="H305" s="20">
        <v>0</v>
      </c>
    </row>
    <row r="306" spans="1:8" ht="15.75">
      <c r="A306" s="40"/>
      <c r="B306" s="41"/>
      <c r="C306" s="41"/>
      <c r="D306" s="41"/>
      <c r="E306" s="41"/>
      <c r="F306" s="41"/>
      <c r="G306" s="41"/>
      <c r="H306" s="41"/>
    </row>
    <row r="307" spans="1:8" ht="35.25" customHeight="1">
      <c r="A307" s="145" t="s">
        <v>91</v>
      </c>
      <c r="B307" s="145"/>
      <c r="C307" s="41"/>
      <c r="D307" s="41"/>
      <c r="E307" s="41"/>
      <c r="F307" s="41"/>
      <c r="G307" s="146" t="s">
        <v>92</v>
      </c>
      <c r="H307" s="146"/>
    </row>
    <row r="308" spans="1:8" ht="15.75">
      <c r="A308" s="40"/>
      <c r="B308" s="41"/>
      <c r="C308" s="41"/>
      <c r="D308" s="41"/>
      <c r="E308" s="41"/>
      <c r="F308" s="41"/>
      <c r="G308" s="41"/>
      <c r="H308" s="41"/>
    </row>
    <row r="309" spans="1:8" ht="15.75">
      <c r="A309" s="40"/>
      <c r="B309" s="41"/>
      <c r="C309" s="41"/>
      <c r="D309" s="41"/>
      <c r="E309" s="41"/>
      <c r="F309" s="41"/>
      <c r="G309" s="41"/>
      <c r="H309" s="41"/>
    </row>
    <row r="310" spans="1:8" ht="15.75">
      <c r="A310" s="40"/>
      <c r="B310" s="41"/>
      <c r="C310" s="41"/>
      <c r="D310" s="41"/>
      <c r="E310" s="41"/>
      <c r="F310" s="41"/>
      <c r="G310" s="41"/>
      <c r="H310" s="41"/>
    </row>
    <row r="311" spans="1:8" ht="15.75">
      <c r="A311" s="40"/>
      <c r="B311" s="41"/>
      <c r="C311" s="41"/>
      <c r="D311" s="41"/>
      <c r="E311" s="41"/>
      <c r="F311" s="41"/>
      <c r="G311" s="41"/>
      <c r="H311" s="41"/>
    </row>
    <row r="312" spans="1:8" ht="15.75">
      <c r="A312" s="40"/>
      <c r="B312" s="41"/>
      <c r="C312" s="41"/>
      <c r="D312" s="41"/>
      <c r="E312" s="41"/>
      <c r="F312" s="41"/>
      <c r="G312" s="41"/>
      <c r="H312" s="41"/>
    </row>
    <row r="313" spans="1:8" ht="15.75">
      <c r="A313" s="40"/>
      <c r="B313" s="41"/>
      <c r="C313" s="41"/>
      <c r="D313" s="41"/>
      <c r="E313" s="41"/>
      <c r="F313" s="41"/>
      <c r="G313" s="41"/>
      <c r="H313" s="41"/>
    </row>
    <row r="314" spans="1:8" ht="15.75">
      <c r="A314" s="40"/>
      <c r="B314" s="41"/>
      <c r="C314" s="41"/>
      <c r="D314" s="41"/>
      <c r="E314" s="41"/>
      <c r="F314" s="41"/>
      <c r="G314" s="41"/>
      <c r="H314" s="41"/>
    </row>
    <row r="315" spans="1:8" ht="15.75">
      <c r="A315" s="40"/>
      <c r="B315" s="41"/>
      <c r="C315" s="41"/>
      <c r="D315" s="41"/>
      <c r="E315" s="41"/>
      <c r="F315" s="41"/>
      <c r="G315" s="41"/>
      <c r="H315" s="41"/>
    </row>
    <row r="316" spans="1:8" ht="15.75">
      <c r="A316" s="40"/>
      <c r="B316" s="41"/>
      <c r="C316" s="41"/>
      <c r="D316" s="41"/>
      <c r="E316" s="41"/>
      <c r="F316" s="41"/>
      <c r="G316" s="41"/>
      <c r="H316" s="41"/>
    </row>
    <row r="317" spans="1:8" ht="15.75">
      <c r="A317" s="40"/>
      <c r="B317" s="41"/>
      <c r="C317" s="41"/>
      <c r="D317" s="41"/>
      <c r="E317" s="41"/>
      <c r="F317" s="41"/>
      <c r="G317" s="41"/>
      <c r="H317" s="41"/>
    </row>
    <row r="318" spans="1:8" ht="15.75">
      <c r="A318" s="40"/>
      <c r="B318" s="41"/>
      <c r="C318" s="41"/>
      <c r="D318" s="41"/>
      <c r="E318" s="41"/>
      <c r="F318" s="41"/>
      <c r="G318" s="41"/>
      <c r="H318" s="41"/>
    </row>
    <row r="319" spans="1:8">
      <c r="A319" s="9"/>
    </row>
    <row r="320" spans="1:8">
      <c r="A320" s="9"/>
    </row>
    <row r="321" spans="1:1">
      <c r="A321" s="9"/>
    </row>
    <row r="322" spans="1:1">
      <c r="A322" s="9"/>
    </row>
    <row r="323" spans="1:1">
      <c r="A323" s="9"/>
    </row>
    <row r="324" spans="1:1">
      <c r="A324" s="9"/>
    </row>
    <row r="325" spans="1:1">
      <c r="A325" s="9"/>
    </row>
    <row r="326" spans="1:1">
      <c r="A326" s="9"/>
    </row>
    <row r="327" spans="1:1">
      <c r="A327" s="9"/>
    </row>
    <row r="328" spans="1:1">
      <c r="A328" s="9"/>
    </row>
    <row r="329" spans="1:1">
      <c r="A329" s="9"/>
    </row>
    <row r="330" spans="1:1">
      <c r="A330" s="9"/>
    </row>
    <row r="331" spans="1:1">
      <c r="A331" s="9"/>
    </row>
    <row r="332" spans="1:1">
      <c r="A332" s="9"/>
    </row>
    <row r="333" spans="1:1">
      <c r="A333" s="9"/>
    </row>
    <row r="334" spans="1:1">
      <c r="A334" s="9"/>
    </row>
    <row r="335" spans="1:1">
      <c r="A335" s="9"/>
    </row>
    <row r="336" spans="1:1">
      <c r="A336" s="9"/>
    </row>
    <row r="337" spans="1:1">
      <c r="A337" s="9"/>
    </row>
    <row r="338" spans="1:1">
      <c r="A338" s="9"/>
    </row>
    <row r="339" spans="1:1">
      <c r="A339" s="9"/>
    </row>
    <row r="340" spans="1:1">
      <c r="A340" s="9"/>
    </row>
    <row r="341" spans="1:1">
      <c r="A341" s="9"/>
    </row>
    <row r="342" spans="1:1">
      <c r="A342" s="9"/>
    </row>
    <row r="343" spans="1:1">
      <c r="A343" s="9"/>
    </row>
    <row r="344" spans="1:1">
      <c r="A344" s="9"/>
    </row>
    <row r="345" spans="1:1">
      <c r="A345" s="9"/>
    </row>
    <row r="346" spans="1:1">
      <c r="A346" s="9"/>
    </row>
    <row r="347" spans="1:1">
      <c r="A347" s="9"/>
    </row>
    <row r="348" spans="1:1">
      <c r="A348" s="9"/>
    </row>
    <row r="349" spans="1:1">
      <c r="A349" s="9"/>
    </row>
    <row r="350" spans="1:1">
      <c r="A350" s="9"/>
    </row>
    <row r="351" spans="1:1">
      <c r="A351" s="9"/>
    </row>
    <row r="352" spans="1:1">
      <c r="A352" s="9"/>
    </row>
    <row r="353" spans="1:1">
      <c r="A353" s="9"/>
    </row>
    <row r="354" spans="1:1">
      <c r="A354" s="9"/>
    </row>
    <row r="355" spans="1:1">
      <c r="A355" s="9"/>
    </row>
    <row r="356" spans="1:1">
      <c r="A356" s="9"/>
    </row>
    <row r="357" spans="1:1">
      <c r="A357" s="9"/>
    </row>
    <row r="358" spans="1:1">
      <c r="A358" s="9"/>
    </row>
    <row r="359" spans="1:1">
      <c r="A359" s="9"/>
    </row>
    <row r="360" spans="1:1">
      <c r="A360" s="9"/>
    </row>
    <row r="361" spans="1:1">
      <c r="A361" s="9"/>
    </row>
    <row r="362" spans="1:1">
      <c r="A362" s="9"/>
    </row>
    <row r="363" spans="1:1">
      <c r="A363" s="9"/>
    </row>
    <row r="364" spans="1:1">
      <c r="A364" s="9"/>
    </row>
    <row r="365" spans="1:1">
      <c r="A365" s="9"/>
    </row>
    <row r="366" spans="1:1">
      <c r="A366" s="9"/>
    </row>
    <row r="367" spans="1:1">
      <c r="A367" s="9"/>
    </row>
    <row r="368" spans="1:1">
      <c r="A368" s="9"/>
    </row>
    <row r="369" spans="1:1">
      <c r="A369" s="9"/>
    </row>
    <row r="370" spans="1:1">
      <c r="A370" s="9"/>
    </row>
    <row r="371" spans="1:1">
      <c r="A371" s="9"/>
    </row>
    <row r="372" spans="1:1">
      <c r="A372" s="9"/>
    </row>
    <row r="373" spans="1:1">
      <c r="A373" s="9"/>
    </row>
    <row r="374" spans="1:1">
      <c r="A374" s="9"/>
    </row>
    <row r="375" spans="1:1">
      <c r="A375" s="9"/>
    </row>
    <row r="376" spans="1:1">
      <c r="A376" s="9"/>
    </row>
    <row r="377" spans="1:1">
      <c r="A377" s="9"/>
    </row>
    <row r="378" spans="1:1">
      <c r="A378" s="9"/>
    </row>
    <row r="379" spans="1:1">
      <c r="A379" s="9"/>
    </row>
    <row r="380" spans="1:1">
      <c r="A380" s="9"/>
    </row>
    <row r="381" spans="1:1">
      <c r="A381" s="9"/>
    </row>
    <row r="382" spans="1:1">
      <c r="A382" s="9"/>
    </row>
    <row r="383" spans="1:1">
      <c r="A383" s="9"/>
    </row>
    <row r="384" spans="1:1">
      <c r="A384" s="9"/>
    </row>
    <row r="385" spans="1:1">
      <c r="A385" s="9"/>
    </row>
    <row r="386" spans="1:1">
      <c r="A386" s="9"/>
    </row>
    <row r="387" spans="1:1">
      <c r="A387" s="9"/>
    </row>
    <row r="388" spans="1:1">
      <c r="A388" s="9"/>
    </row>
    <row r="389" spans="1:1">
      <c r="A389" s="9"/>
    </row>
    <row r="390" spans="1:1">
      <c r="A390" s="9"/>
    </row>
    <row r="391" spans="1:1">
      <c r="A391" s="9"/>
    </row>
    <row r="392" spans="1:1">
      <c r="A392" s="9"/>
    </row>
    <row r="393" spans="1:1">
      <c r="A393" s="9"/>
    </row>
    <row r="394" spans="1:1">
      <c r="A394" s="9"/>
    </row>
    <row r="395" spans="1:1">
      <c r="A395" s="9"/>
    </row>
    <row r="396" spans="1:1">
      <c r="A396" s="9"/>
    </row>
    <row r="397" spans="1:1">
      <c r="A397" s="9"/>
    </row>
    <row r="398" spans="1:1">
      <c r="A398" s="9"/>
    </row>
    <row r="399" spans="1:1">
      <c r="A399" s="9"/>
    </row>
    <row r="400" spans="1:1">
      <c r="A400" s="9"/>
    </row>
    <row r="401" spans="1:1">
      <c r="A401" s="9"/>
    </row>
    <row r="402" spans="1:1">
      <c r="A402" s="9"/>
    </row>
    <row r="403" spans="1:1">
      <c r="A403" s="9"/>
    </row>
    <row r="404" spans="1:1">
      <c r="A404" s="9"/>
    </row>
    <row r="405" spans="1:1">
      <c r="A405" s="9"/>
    </row>
    <row r="406" spans="1:1">
      <c r="A406" s="9"/>
    </row>
    <row r="407" spans="1:1">
      <c r="A407" s="9"/>
    </row>
    <row r="408" spans="1:1">
      <c r="A408" s="9"/>
    </row>
    <row r="409" spans="1:1">
      <c r="A409" s="9"/>
    </row>
    <row r="410" spans="1:1">
      <c r="A410" s="9"/>
    </row>
    <row r="411" spans="1:1">
      <c r="A411" s="9"/>
    </row>
    <row r="412" spans="1:1">
      <c r="A412" s="9"/>
    </row>
    <row r="413" spans="1:1">
      <c r="A413" s="9"/>
    </row>
    <row r="414" spans="1:1">
      <c r="A414" s="9"/>
    </row>
    <row r="415" spans="1:1">
      <c r="A415" s="9"/>
    </row>
    <row r="416" spans="1:1">
      <c r="A416" s="9"/>
    </row>
    <row r="417" spans="1:1">
      <c r="A417" s="9"/>
    </row>
    <row r="418" spans="1:1">
      <c r="A418" s="9"/>
    </row>
    <row r="419" spans="1:1">
      <c r="A419" s="9"/>
    </row>
    <row r="420" spans="1:1">
      <c r="A420" s="9"/>
    </row>
    <row r="421" spans="1:1">
      <c r="A421" s="9"/>
    </row>
    <row r="422" spans="1:1">
      <c r="A422" s="9"/>
    </row>
    <row r="423" spans="1:1">
      <c r="A423" s="9"/>
    </row>
    <row r="424" spans="1:1">
      <c r="A424" s="9"/>
    </row>
    <row r="425" spans="1:1">
      <c r="A425" s="9"/>
    </row>
    <row r="426" spans="1:1">
      <c r="A426" s="9"/>
    </row>
    <row r="427" spans="1:1">
      <c r="A427" s="9"/>
    </row>
    <row r="428" spans="1:1">
      <c r="A428" s="9"/>
    </row>
    <row r="429" spans="1:1">
      <c r="A429" s="9"/>
    </row>
    <row r="430" spans="1:1">
      <c r="A430" s="9"/>
    </row>
    <row r="431" spans="1:1">
      <c r="A431" s="9"/>
    </row>
    <row r="432" spans="1:1">
      <c r="A432" s="9"/>
    </row>
    <row r="433" spans="1:1">
      <c r="A433" s="9"/>
    </row>
    <row r="434" spans="1:1">
      <c r="A434" s="9"/>
    </row>
    <row r="435" spans="1:1">
      <c r="A435" s="9"/>
    </row>
    <row r="436" spans="1:1">
      <c r="A436" s="9"/>
    </row>
    <row r="437" spans="1:1">
      <c r="A437" s="9"/>
    </row>
    <row r="438" spans="1:1">
      <c r="A438" s="9"/>
    </row>
    <row r="439" spans="1:1">
      <c r="A439" s="9"/>
    </row>
    <row r="440" spans="1:1">
      <c r="A440" s="9"/>
    </row>
    <row r="441" spans="1:1">
      <c r="A441" s="9"/>
    </row>
    <row r="442" spans="1:1">
      <c r="A442" s="9"/>
    </row>
    <row r="443" spans="1:1">
      <c r="A443" s="9"/>
    </row>
    <row r="444" spans="1:1">
      <c r="A444" s="9"/>
    </row>
    <row r="445" spans="1:1">
      <c r="A445" s="9"/>
    </row>
    <row r="446" spans="1:1">
      <c r="A446" s="9"/>
    </row>
    <row r="447" spans="1:1">
      <c r="A447" s="9"/>
    </row>
    <row r="448" spans="1:1">
      <c r="A448" s="9"/>
    </row>
    <row r="449" spans="1:1">
      <c r="A449" s="9"/>
    </row>
    <row r="450" spans="1:1">
      <c r="A450" s="9"/>
    </row>
    <row r="451" spans="1:1">
      <c r="A451" s="9"/>
    </row>
    <row r="452" spans="1:1">
      <c r="A452" s="9"/>
    </row>
    <row r="453" spans="1:1">
      <c r="A453" s="9"/>
    </row>
    <row r="454" spans="1:1">
      <c r="A454" s="9"/>
    </row>
    <row r="455" spans="1:1">
      <c r="A455" s="9"/>
    </row>
    <row r="456" spans="1:1">
      <c r="A456" s="9"/>
    </row>
    <row r="457" spans="1:1">
      <c r="A457" s="9"/>
    </row>
    <row r="458" spans="1:1">
      <c r="A458" s="9"/>
    </row>
    <row r="459" spans="1:1">
      <c r="A459" s="9"/>
    </row>
    <row r="460" spans="1:1">
      <c r="A460" s="9"/>
    </row>
    <row r="461" spans="1:1">
      <c r="A461" s="9"/>
    </row>
    <row r="462" spans="1:1">
      <c r="A462" s="9"/>
    </row>
    <row r="463" spans="1:1">
      <c r="A463" s="9"/>
    </row>
    <row r="464" spans="1:1">
      <c r="A464" s="9"/>
    </row>
    <row r="465" spans="1:1">
      <c r="A465" s="9"/>
    </row>
    <row r="466" spans="1:1">
      <c r="A466" s="9"/>
    </row>
    <row r="467" spans="1:1">
      <c r="A467" s="9"/>
    </row>
    <row r="468" spans="1:1">
      <c r="A468" s="9"/>
    </row>
    <row r="469" spans="1:1">
      <c r="A469" s="9"/>
    </row>
    <row r="470" spans="1:1">
      <c r="A470" s="9"/>
    </row>
    <row r="471" spans="1:1">
      <c r="A471" s="9"/>
    </row>
    <row r="472" spans="1:1">
      <c r="A472" s="9"/>
    </row>
    <row r="473" spans="1:1">
      <c r="A473" s="9"/>
    </row>
    <row r="474" spans="1:1">
      <c r="A474" s="9"/>
    </row>
    <row r="475" spans="1:1">
      <c r="A475" s="9"/>
    </row>
    <row r="476" spans="1:1">
      <c r="A476" s="9"/>
    </row>
    <row r="477" spans="1:1">
      <c r="A477" s="9"/>
    </row>
    <row r="478" spans="1:1">
      <c r="A478" s="9"/>
    </row>
    <row r="479" spans="1:1">
      <c r="A479" s="9"/>
    </row>
    <row r="480" spans="1:1">
      <c r="A480" s="9"/>
    </row>
    <row r="481" spans="1:1">
      <c r="A481" s="9"/>
    </row>
    <row r="482" spans="1:1">
      <c r="A482" s="9"/>
    </row>
    <row r="483" spans="1:1">
      <c r="A483" s="9"/>
    </row>
    <row r="484" spans="1:1">
      <c r="A484" s="9"/>
    </row>
    <row r="485" spans="1:1">
      <c r="A485" s="9"/>
    </row>
    <row r="486" spans="1:1">
      <c r="A486" s="9"/>
    </row>
    <row r="487" spans="1:1">
      <c r="A487" s="9"/>
    </row>
    <row r="488" spans="1:1">
      <c r="A488" s="9"/>
    </row>
    <row r="489" spans="1:1">
      <c r="A489" s="9"/>
    </row>
    <row r="490" spans="1:1">
      <c r="A490" s="9"/>
    </row>
    <row r="491" spans="1:1">
      <c r="A491" s="9"/>
    </row>
    <row r="492" spans="1:1">
      <c r="A492" s="9"/>
    </row>
    <row r="493" spans="1:1">
      <c r="A493" s="9"/>
    </row>
    <row r="494" spans="1:1">
      <c r="A494" s="9"/>
    </row>
    <row r="495" spans="1:1">
      <c r="A495" s="9"/>
    </row>
    <row r="496" spans="1:1">
      <c r="A496" s="9"/>
    </row>
    <row r="497" spans="1:1">
      <c r="A497" s="9"/>
    </row>
    <row r="498" spans="1:1">
      <c r="A498" s="9"/>
    </row>
    <row r="499" spans="1:1">
      <c r="A499" s="9"/>
    </row>
    <row r="500" spans="1:1">
      <c r="A500" s="9"/>
    </row>
    <row r="501" spans="1:1">
      <c r="A501" s="9"/>
    </row>
    <row r="502" spans="1:1">
      <c r="A502" s="9"/>
    </row>
    <row r="503" spans="1:1">
      <c r="A503" s="9"/>
    </row>
    <row r="504" spans="1:1">
      <c r="A504" s="9"/>
    </row>
    <row r="505" spans="1:1">
      <c r="A505" s="9"/>
    </row>
    <row r="506" spans="1:1">
      <c r="A506" s="9"/>
    </row>
    <row r="507" spans="1:1">
      <c r="A507" s="9"/>
    </row>
    <row r="508" spans="1:1">
      <c r="A508" s="9"/>
    </row>
    <row r="509" spans="1:1">
      <c r="A509" s="9"/>
    </row>
    <row r="510" spans="1:1">
      <c r="A510" s="9"/>
    </row>
    <row r="511" spans="1:1">
      <c r="A511" s="9"/>
    </row>
    <row r="512" spans="1:1">
      <c r="A512" s="9"/>
    </row>
    <row r="513" spans="1:1">
      <c r="A513" s="9"/>
    </row>
    <row r="514" spans="1:1">
      <c r="A514" s="9"/>
    </row>
    <row r="515" spans="1:1">
      <c r="A515" s="9"/>
    </row>
    <row r="516" spans="1:1">
      <c r="A516" s="9"/>
    </row>
    <row r="517" spans="1:1">
      <c r="A517" s="9"/>
    </row>
    <row r="518" spans="1:1">
      <c r="A518" s="9"/>
    </row>
    <row r="519" spans="1:1">
      <c r="A519" s="9"/>
    </row>
    <row r="520" spans="1:1">
      <c r="A520" s="9"/>
    </row>
    <row r="521" spans="1:1">
      <c r="A521" s="9"/>
    </row>
    <row r="522" spans="1:1">
      <c r="A522" s="9"/>
    </row>
    <row r="523" spans="1:1">
      <c r="A523" s="9"/>
    </row>
    <row r="524" spans="1:1">
      <c r="A524" s="9"/>
    </row>
    <row r="525" spans="1:1">
      <c r="A525" s="9"/>
    </row>
    <row r="526" spans="1:1">
      <c r="A526" s="9"/>
    </row>
    <row r="527" spans="1:1">
      <c r="A527" s="9"/>
    </row>
    <row r="528" spans="1:1">
      <c r="A528" s="9"/>
    </row>
    <row r="529" spans="1:1">
      <c r="A529" s="9"/>
    </row>
    <row r="530" spans="1:1">
      <c r="A530" s="9"/>
    </row>
    <row r="531" spans="1:1">
      <c r="A531" s="9"/>
    </row>
    <row r="532" spans="1:1">
      <c r="A532" s="9"/>
    </row>
    <row r="533" spans="1:1">
      <c r="A533" s="9"/>
    </row>
    <row r="534" spans="1:1">
      <c r="A534" s="9"/>
    </row>
    <row r="535" spans="1:1">
      <c r="A535" s="9"/>
    </row>
    <row r="536" spans="1:1">
      <c r="A536" s="9"/>
    </row>
    <row r="537" spans="1:1">
      <c r="A537" s="9"/>
    </row>
    <row r="538" spans="1:1">
      <c r="A538" s="9"/>
    </row>
    <row r="539" spans="1:1">
      <c r="A539" s="9"/>
    </row>
    <row r="540" spans="1:1">
      <c r="A540" s="9"/>
    </row>
    <row r="541" spans="1:1">
      <c r="A541" s="9"/>
    </row>
    <row r="542" spans="1:1">
      <c r="A542" s="9"/>
    </row>
    <row r="543" spans="1:1">
      <c r="A543" s="9"/>
    </row>
    <row r="544" spans="1:1">
      <c r="A544" s="9"/>
    </row>
    <row r="545" spans="1:1">
      <c r="A545" s="9"/>
    </row>
    <row r="546" spans="1:1">
      <c r="A546" s="9"/>
    </row>
    <row r="547" spans="1:1">
      <c r="A547" s="9"/>
    </row>
    <row r="548" spans="1:1">
      <c r="A548" s="9"/>
    </row>
    <row r="549" spans="1:1">
      <c r="A549" s="9"/>
    </row>
    <row r="550" spans="1:1">
      <c r="A550" s="9"/>
    </row>
    <row r="551" spans="1:1">
      <c r="A551" s="9"/>
    </row>
    <row r="552" spans="1:1">
      <c r="A552" s="9"/>
    </row>
    <row r="553" spans="1:1">
      <c r="A553" s="9"/>
    </row>
    <row r="554" spans="1:1">
      <c r="A554" s="9"/>
    </row>
    <row r="555" spans="1:1">
      <c r="A555" s="9"/>
    </row>
    <row r="556" spans="1:1">
      <c r="A556" s="9"/>
    </row>
    <row r="557" spans="1:1">
      <c r="A557" s="9"/>
    </row>
    <row r="558" spans="1:1">
      <c r="A558" s="9"/>
    </row>
    <row r="559" spans="1:1">
      <c r="A559" s="9"/>
    </row>
    <row r="560" spans="1:1">
      <c r="A560" s="9"/>
    </row>
    <row r="561" spans="1:1">
      <c r="A561" s="9"/>
    </row>
    <row r="562" spans="1:1">
      <c r="A562" s="9"/>
    </row>
    <row r="563" spans="1:1">
      <c r="A563" s="9"/>
    </row>
    <row r="564" spans="1:1">
      <c r="A564" s="9"/>
    </row>
    <row r="565" spans="1:1">
      <c r="A565" s="9"/>
    </row>
    <row r="566" spans="1:1">
      <c r="A566" s="9"/>
    </row>
    <row r="567" spans="1:1">
      <c r="A567" s="9"/>
    </row>
    <row r="568" spans="1:1">
      <c r="A568" s="9"/>
    </row>
    <row r="569" spans="1:1">
      <c r="A569" s="9"/>
    </row>
    <row r="570" spans="1:1">
      <c r="A570" s="9"/>
    </row>
    <row r="571" spans="1:1">
      <c r="A571" s="9"/>
    </row>
    <row r="572" spans="1:1">
      <c r="A572" s="9"/>
    </row>
    <row r="573" spans="1:1">
      <c r="A573" s="9"/>
    </row>
    <row r="574" spans="1:1">
      <c r="A574" s="9"/>
    </row>
    <row r="575" spans="1:1">
      <c r="A575" s="9"/>
    </row>
    <row r="576" spans="1:1">
      <c r="A576" s="9"/>
    </row>
    <row r="577" spans="1:1">
      <c r="A577" s="9"/>
    </row>
    <row r="578" spans="1:1">
      <c r="A578" s="9"/>
    </row>
    <row r="579" spans="1:1">
      <c r="A579" s="9"/>
    </row>
    <row r="580" spans="1:1">
      <c r="A580" s="9"/>
    </row>
    <row r="581" spans="1:1">
      <c r="A581" s="9"/>
    </row>
    <row r="582" spans="1:1">
      <c r="A582" s="9"/>
    </row>
    <row r="583" spans="1:1">
      <c r="A583" s="9"/>
    </row>
    <row r="584" spans="1:1">
      <c r="A584" s="9"/>
    </row>
    <row r="585" spans="1:1">
      <c r="A585" s="9"/>
    </row>
    <row r="586" spans="1:1">
      <c r="A586" s="9"/>
    </row>
    <row r="587" spans="1:1">
      <c r="A587" s="9"/>
    </row>
    <row r="588" spans="1:1">
      <c r="A588" s="9"/>
    </row>
    <row r="589" spans="1:1">
      <c r="A589" s="9"/>
    </row>
    <row r="590" spans="1:1">
      <c r="A590" s="9"/>
    </row>
    <row r="591" spans="1:1">
      <c r="A591" s="9"/>
    </row>
    <row r="592" spans="1:1">
      <c r="A592" s="9"/>
    </row>
    <row r="593" spans="1:1">
      <c r="A593" s="9"/>
    </row>
    <row r="594" spans="1:1">
      <c r="A594" s="9"/>
    </row>
    <row r="595" spans="1:1">
      <c r="A595" s="9"/>
    </row>
    <row r="596" spans="1:1">
      <c r="A596" s="9"/>
    </row>
    <row r="597" spans="1:1">
      <c r="A597" s="9"/>
    </row>
    <row r="598" spans="1:1">
      <c r="A598" s="9"/>
    </row>
    <row r="599" spans="1:1">
      <c r="A599" s="9"/>
    </row>
    <row r="600" spans="1:1">
      <c r="A600" s="9"/>
    </row>
    <row r="601" spans="1:1">
      <c r="A601" s="9"/>
    </row>
    <row r="602" spans="1:1">
      <c r="A602" s="9"/>
    </row>
    <row r="603" spans="1:1">
      <c r="A603" s="9"/>
    </row>
    <row r="604" spans="1:1">
      <c r="A604" s="9"/>
    </row>
    <row r="605" spans="1:1">
      <c r="A605" s="9"/>
    </row>
    <row r="606" spans="1:1">
      <c r="A606" s="9"/>
    </row>
    <row r="607" spans="1:1">
      <c r="A607" s="9"/>
    </row>
    <row r="608" spans="1:1">
      <c r="A608" s="9"/>
    </row>
    <row r="609" spans="1:1">
      <c r="A609" s="9"/>
    </row>
    <row r="610" spans="1:1">
      <c r="A610" s="9"/>
    </row>
    <row r="611" spans="1:1">
      <c r="A611" s="9"/>
    </row>
    <row r="612" spans="1:1">
      <c r="A612" s="9"/>
    </row>
    <row r="613" spans="1:1">
      <c r="A613" s="9"/>
    </row>
    <row r="614" spans="1:1">
      <c r="A614" s="9"/>
    </row>
    <row r="615" spans="1:1">
      <c r="A615" s="9"/>
    </row>
    <row r="616" spans="1:1">
      <c r="A616" s="9"/>
    </row>
    <row r="617" spans="1:1">
      <c r="A617" s="9"/>
    </row>
    <row r="618" spans="1:1">
      <c r="A618" s="9"/>
    </row>
    <row r="619" spans="1:1">
      <c r="A619" s="9"/>
    </row>
    <row r="620" spans="1:1">
      <c r="A620" s="9"/>
    </row>
    <row r="621" spans="1:1">
      <c r="A621" s="9"/>
    </row>
    <row r="622" spans="1:1">
      <c r="A622" s="9"/>
    </row>
    <row r="623" spans="1:1">
      <c r="A623" s="9"/>
    </row>
    <row r="624" spans="1:1">
      <c r="A624" s="9"/>
    </row>
    <row r="625" spans="1:1">
      <c r="A625" s="9"/>
    </row>
    <row r="626" spans="1:1">
      <c r="A626" s="9"/>
    </row>
    <row r="627" spans="1:1">
      <c r="A627" s="9"/>
    </row>
    <row r="628" spans="1:1">
      <c r="A628" s="9"/>
    </row>
    <row r="629" spans="1:1">
      <c r="A629" s="9"/>
    </row>
    <row r="630" spans="1:1">
      <c r="A630" s="9"/>
    </row>
    <row r="631" spans="1:1">
      <c r="A631" s="9"/>
    </row>
    <row r="632" spans="1:1">
      <c r="A632" s="9"/>
    </row>
    <row r="633" spans="1:1">
      <c r="A633" s="9"/>
    </row>
    <row r="634" spans="1:1">
      <c r="A634" s="9"/>
    </row>
    <row r="635" spans="1:1">
      <c r="A635" s="9"/>
    </row>
    <row r="636" spans="1:1">
      <c r="A636" s="9"/>
    </row>
    <row r="637" spans="1:1">
      <c r="A637" s="9"/>
    </row>
    <row r="638" spans="1:1">
      <c r="A638" s="9"/>
    </row>
    <row r="639" spans="1:1">
      <c r="A639" s="9"/>
    </row>
    <row r="640" spans="1:1">
      <c r="A640" s="9"/>
    </row>
    <row r="641" spans="1:1">
      <c r="A641" s="9"/>
    </row>
    <row r="642" spans="1:1">
      <c r="A642" s="9"/>
    </row>
    <row r="643" spans="1:1">
      <c r="A643" s="9"/>
    </row>
    <row r="644" spans="1:1">
      <c r="A644" s="9"/>
    </row>
    <row r="645" spans="1:1">
      <c r="A645" s="9"/>
    </row>
    <row r="646" spans="1:1">
      <c r="A646" s="9"/>
    </row>
    <row r="647" spans="1:1">
      <c r="A647" s="9"/>
    </row>
    <row r="648" spans="1:1">
      <c r="A648" s="9"/>
    </row>
    <row r="649" spans="1:1">
      <c r="A649" s="9"/>
    </row>
    <row r="650" spans="1:1">
      <c r="A650" s="9"/>
    </row>
    <row r="651" spans="1:1">
      <c r="A651" s="9"/>
    </row>
    <row r="652" spans="1:1">
      <c r="A652" s="9"/>
    </row>
    <row r="653" spans="1:1">
      <c r="A653" s="9"/>
    </row>
    <row r="654" spans="1:1">
      <c r="A654" s="9"/>
    </row>
    <row r="655" spans="1:1">
      <c r="A655" s="9"/>
    </row>
    <row r="656" spans="1:1">
      <c r="A656" s="9"/>
    </row>
    <row r="657" spans="1:1">
      <c r="A657" s="9"/>
    </row>
    <row r="658" spans="1:1">
      <c r="A658" s="9"/>
    </row>
    <row r="659" spans="1:1">
      <c r="A659" s="9"/>
    </row>
    <row r="660" spans="1:1">
      <c r="A660" s="9"/>
    </row>
    <row r="661" spans="1:1">
      <c r="A661" s="9"/>
    </row>
    <row r="662" spans="1:1">
      <c r="A662" s="9"/>
    </row>
    <row r="663" spans="1:1">
      <c r="A663" s="9"/>
    </row>
    <row r="664" spans="1:1">
      <c r="A664" s="9"/>
    </row>
    <row r="665" spans="1:1">
      <c r="A665" s="9"/>
    </row>
    <row r="666" spans="1:1">
      <c r="A666" s="9"/>
    </row>
    <row r="667" spans="1:1">
      <c r="A667" s="9"/>
    </row>
    <row r="668" spans="1:1">
      <c r="A668" s="9"/>
    </row>
    <row r="669" spans="1:1">
      <c r="A669" s="9"/>
    </row>
    <row r="670" spans="1:1">
      <c r="A670" s="9"/>
    </row>
    <row r="671" spans="1:1">
      <c r="A671" s="9"/>
    </row>
    <row r="672" spans="1:1">
      <c r="A672" s="9"/>
    </row>
    <row r="673" spans="1:1">
      <c r="A673" s="9"/>
    </row>
    <row r="674" spans="1:1">
      <c r="A674" s="9"/>
    </row>
    <row r="675" spans="1:1">
      <c r="A675" s="9"/>
    </row>
    <row r="676" spans="1:1">
      <c r="A676" s="9"/>
    </row>
    <row r="677" spans="1:1">
      <c r="A677" s="9"/>
    </row>
    <row r="678" spans="1:1">
      <c r="A678" s="9"/>
    </row>
    <row r="679" spans="1:1">
      <c r="A679" s="9"/>
    </row>
    <row r="680" spans="1:1">
      <c r="A680" s="9"/>
    </row>
    <row r="681" spans="1:1">
      <c r="A681" s="9"/>
    </row>
    <row r="682" spans="1:1">
      <c r="A682" s="9"/>
    </row>
    <row r="683" spans="1:1">
      <c r="A683" s="9"/>
    </row>
    <row r="684" spans="1:1">
      <c r="A684" s="9"/>
    </row>
    <row r="685" spans="1:1">
      <c r="A685" s="9"/>
    </row>
    <row r="686" spans="1:1">
      <c r="A686" s="9"/>
    </row>
    <row r="687" spans="1:1">
      <c r="A687" s="9"/>
    </row>
    <row r="688" spans="1:1">
      <c r="A688" s="9"/>
    </row>
    <row r="689" spans="1:1">
      <c r="A689" s="9"/>
    </row>
    <row r="690" spans="1:1">
      <c r="A690" s="9"/>
    </row>
    <row r="691" spans="1:1">
      <c r="A691" s="9"/>
    </row>
  </sheetData>
  <mergeCells count="87">
    <mergeCell ref="A307:B307"/>
    <mergeCell ref="G307:H307"/>
    <mergeCell ref="A266:A273"/>
    <mergeCell ref="B266:B273"/>
    <mergeCell ref="A298:A305"/>
    <mergeCell ref="B298:B305"/>
    <mergeCell ref="A274:A281"/>
    <mergeCell ref="B274:B281"/>
    <mergeCell ref="A282:A289"/>
    <mergeCell ref="B282:B289"/>
    <mergeCell ref="A290:A297"/>
    <mergeCell ref="B290:B297"/>
    <mergeCell ref="A242:A249"/>
    <mergeCell ref="B242:B249"/>
    <mergeCell ref="A250:A257"/>
    <mergeCell ref="B250:B257"/>
    <mergeCell ref="A258:A265"/>
    <mergeCell ref="B258:B265"/>
    <mergeCell ref="A218:A225"/>
    <mergeCell ref="B218:B225"/>
    <mergeCell ref="A226:A233"/>
    <mergeCell ref="B226:B233"/>
    <mergeCell ref="A234:A241"/>
    <mergeCell ref="B234:B241"/>
    <mergeCell ref="A194:A201"/>
    <mergeCell ref="B194:B201"/>
    <mergeCell ref="A202:A209"/>
    <mergeCell ref="B202:B209"/>
    <mergeCell ref="A210:A217"/>
    <mergeCell ref="B210:B217"/>
    <mergeCell ref="A170:A177"/>
    <mergeCell ref="B170:B177"/>
    <mergeCell ref="A178:A185"/>
    <mergeCell ref="B178:B185"/>
    <mergeCell ref="A186:A193"/>
    <mergeCell ref="B186:B193"/>
    <mergeCell ref="A146:A153"/>
    <mergeCell ref="B146:B153"/>
    <mergeCell ref="A154:A161"/>
    <mergeCell ref="B154:B161"/>
    <mergeCell ref="A162:A169"/>
    <mergeCell ref="B162:B169"/>
    <mergeCell ref="A122:A129"/>
    <mergeCell ref="B122:B129"/>
    <mergeCell ref="A130:A137"/>
    <mergeCell ref="B130:B137"/>
    <mergeCell ref="A138:A145"/>
    <mergeCell ref="B138:B145"/>
    <mergeCell ref="A98:A105"/>
    <mergeCell ref="B98:B105"/>
    <mergeCell ref="A106:A113"/>
    <mergeCell ref="B106:B113"/>
    <mergeCell ref="A114:A121"/>
    <mergeCell ref="B114:B121"/>
    <mergeCell ref="A74:A81"/>
    <mergeCell ref="B74:B81"/>
    <mergeCell ref="A82:A89"/>
    <mergeCell ref="B82:B89"/>
    <mergeCell ref="A90:A97"/>
    <mergeCell ref="B90:B97"/>
    <mergeCell ref="A50:A57"/>
    <mergeCell ref="B50:B57"/>
    <mergeCell ref="A58:A65"/>
    <mergeCell ref="B58:B65"/>
    <mergeCell ref="A66:A73"/>
    <mergeCell ref="B66:B73"/>
    <mergeCell ref="A34:A41"/>
    <mergeCell ref="B34:B41"/>
    <mergeCell ref="A42:A49"/>
    <mergeCell ref="B42:B49"/>
    <mergeCell ref="A26:A33"/>
    <mergeCell ref="B26:B33"/>
    <mergeCell ref="C6:C8"/>
    <mergeCell ref="D6:H6"/>
    <mergeCell ref="D7:D8"/>
    <mergeCell ref="E7:H7"/>
    <mergeCell ref="E1:H1"/>
    <mergeCell ref="E2:H2"/>
    <mergeCell ref="B4:I4"/>
    <mergeCell ref="B5:C5"/>
    <mergeCell ref="F5:H5"/>
    <mergeCell ref="A10:A17"/>
    <mergeCell ref="B10:B17"/>
    <mergeCell ref="A18:A25"/>
    <mergeCell ref="A6:A8"/>
    <mergeCell ref="B6:B8"/>
    <mergeCell ref="B18:B25"/>
  </mergeCells>
  <printOptions horizontalCentered="1"/>
  <pageMargins left="0.78740157480314965" right="0.78740157480314965" top="1.1811023622047245" bottom="0.39370078740157483" header="0.78740157480314965" footer="0.31496062992125984"/>
  <pageSetup paperSize="9" scale="85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 № 2 Пер мероп МП Культура</vt:lpstr>
      <vt:lpstr>прил 3 Рес. обесп. МП Культ  </vt:lpstr>
      <vt:lpstr>'пр № 2 Пер мероп МП Культура'!Область_печати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ДелПр2</cp:lastModifiedBy>
  <cp:lastPrinted>2019-08-05T11:12:21Z</cp:lastPrinted>
  <dcterms:created xsi:type="dcterms:W3CDTF">2015-12-15T09:12:22Z</dcterms:created>
  <dcterms:modified xsi:type="dcterms:W3CDTF">2019-08-08T06:21:21Z</dcterms:modified>
</cp:coreProperties>
</file>