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90" windowWidth="12120" windowHeight="7935"/>
  </bookViews>
  <sheets>
    <sheet name="Лист1" sheetId="1" r:id="rId1"/>
  </sheets>
  <definedNames>
    <definedName name="sub_310011" localSheetId="0">Лист1!$A$101</definedName>
    <definedName name="_xlnm.Print_Titles" localSheetId="0">Лист1!$7:$9</definedName>
  </definedNames>
  <calcPr calcId="125725"/>
</workbook>
</file>

<file path=xl/calcChain.xml><?xml version="1.0" encoding="utf-8"?>
<calcChain xmlns="http://schemas.openxmlformats.org/spreadsheetml/2006/main">
  <c r="J91" i="1"/>
  <c r="J89" s="1"/>
  <c r="J92"/>
  <c r="J20"/>
  <c r="J95" l="1"/>
  <c r="J52"/>
  <c r="J73"/>
  <c r="J72"/>
  <c r="K98"/>
  <c r="J98"/>
  <c r="I35" l="1"/>
  <c r="I82"/>
  <c r="J82"/>
  <c r="K82"/>
  <c r="H82"/>
  <c r="H78" s="1"/>
  <c r="M78" s="1"/>
  <c r="I84"/>
  <c r="J84"/>
  <c r="K84"/>
  <c r="H84"/>
  <c r="H74"/>
  <c r="I73"/>
  <c r="K73"/>
  <c r="H73"/>
  <c r="I72"/>
  <c r="K72"/>
  <c r="H72"/>
  <c r="I71"/>
  <c r="J71"/>
  <c r="J70" s="1"/>
  <c r="K71"/>
  <c r="H71"/>
  <c r="I70"/>
  <c r="K70"/>
  <c r="I64"/>
  <c r="J64"/>
  <c r="K64"/>
  <c r="H64"/>
  <c r="I78"/>
  <c r="J78"/>
  <c r="K78"/>
  <c r="I30"/>
  <c r="J30"/>
  <c r="K30"/>
  <c r="H30"/>
  <c r="I19"/>
  <c r="I16" s="1"/>
  <c r="I13" s="1"/>
  <c r="J35"/>
  <c r="K35"/>
  <c r="H35"/>
  <c r="I31"/>
  <c r="J31"/>
  <c r="K31"/>
  <c r="H31"/>
  <c r="M100"/>
  <c r="M99"/>
  <c r="M97"/>
  <c r="M96"/>
  <c r="M94"/>
  <c r="M93"/>
  <c r="M86"/>
  <c r="M85"/>
  <c r="M84"/>
  <c r="M83"/>
  <c r="M82"/>
  <c r="M79"/>
  <c r="M77"/>
  <c r="M76"/>
  <c r="M75"/>
  <c r="M73"/>
  <c r="M72"/>
  <c r="M71"/>
  <c r="M67"/>
  <c r="M66"/>
  <c r="M65"/>
  <c r="M64"/>
  <c r="M63"/>
  <c r="M62"/>
  <c r="M60"/>
  <c r="M58"/>
  <c r="M57"/>
  <c r="M56"/>
  <c r="M55"/>
  <c r="M54"/>
  <c r="M53"/>
  <c r="M45"/>
  <c r="M44"/>
  <c r="M39"/>
  <c r="M38"/>
  <c r="M37"/>
  <c r="M36"/>
  <c r="M33"/>
  <c r="M32"/>
  <c r="M27"/>
  <c r="M26"/>
  <c r="M22"/>
  <c r="M21"/>
  <c r="I11"/>
  <c r="L86"/>
  <c r="L82" s="1"/>
  <c r="L78" s="1"/>
  <c r="L66"/>
  <c r="L64" s="1"/>
  <c r="J74"/>
  <c r="J11"/>
  <c r="K11"/>
  <c r="H11"/>
  <c r="M11" s="1"/>
  <c r="H98"/>
  <c r="M98" s="1"/>
  <c r="K95"/>
  <c r="H95"/>
  <c r="M95" s="1"/>
  <c r="K91"/>
  <c r="H91"/>
  <c r="M91" s="1"/>
  <c r="I90"/>
  <c r="J90"/>
  <c r="K90"/>
  <c r="H90"/>
  <c r="M90" s="1"/>
  <c r="K89"/>
  <c r="H89"/>
  <c r="M89" s="1"/>
  <c r="K92"/>
  <c r="H92"/>
  <c r="M92" s="1"/>
  <c r="I74"/>
  <c r="K74"/>
  <c r="M74"/>
  <c r="I51"/>
  <c r="J51"/>
  <c r="J42" s="1"/>
  <c r="K51"/>
  <c r="K42" s="1"/>
  <c r="H51"/>
  <c r="I50"/>
  <c r="I41" s="1"/>
  <c r="J50"/>
  <c r="J41" s="1"/>
  <c r="K50"/>
  <c r="K41" s="1"/>
  <c r="H50"/>
  <c r="M50" s="1"/>
  <c r="I42"/>
  <c r="H41"/>
  <c r="M41" s="1"/>
  <c r="K61"/>
  <c r="H61"/>
  <c r="M61" s="1"/>
  <c r="L62"/>
  <c r="K52"/>
  <c r="H52"/>
  <c r="M52" s="1"/>
  <c r="I43"/>
  <c r="J43"/>
  <c r="K43"/>
  <c r="H43"/>
  <c r="I29"/>
  <c r="J29"/>
  <c r="J28" s="1"/>
  <c r="K29"/>
  <c r="H29"/>
  <c r="M35"/>
  <c r="H19"/>
  <c r="H16" s="1"/>
  <c r="J19"/>
  <c r="K19"/>
  <c r="K16" s="1"/>
  <c r="I18"/>
  <c r="I15" s="1"/>
  <c r="I14" s="1"/>
  <c r="J18"/>
  <c r="K18"/>
  <c r="K15" s="1"/>
  <c r="H18"/>
  <c r="M18" s="1"/>
  <c r="M31"/>
  <c r="I25"/>
  <c r="J25"/>
  <c r="K25"/>
  <c r="H25"/>
  <c r="M25" s="1"/>
  <c r="K20"/>
  <c r="H20"/>
  <c r="M20" s="1"/>
  <c r="L21"/>
  <c r="L22"/>
  <c r="L26"/>
  <c r="L27"/>
  <c r="L33"/>
  <c r="L31" s="1"/>
  <c r="L36"/>
  <c r="L37"/>
  <c r="L45"/>
  <c r="L53"/>
  <c r="L50" s="1"/>
  <c r="L54"/>
  <c r="L51" s="1"/>
  <c r="L75"/>
  <c r="L71" s="1"/>
  <c r="L76"/>
  <c r="L72" s="1"/>
  <c r="L77"/>
  <c r="L73" s="1"/>
  <c r="L93"/>
  <c r="L94"/>
  <c r="L96"/>
  <c r="L97"/>
  <c r="L99"/>
  <c r="L100"/>
  <c r="L30" l="1"/>
  <c r="J17"/>
  <c r="K13"/>
  <c r="M29"/>
  <c r="K14"/>
  <c r="K12"/>
  <c r="I12"/>
  <c r="L84"/>
  <c r="M19"/>
  <c r="L42"/>
  <c r="L70"/>
  <c r="H70"/>
  <c r="M70" s="1"/>
  <c r="L35"/>
  <c r="M51"/>
  <c r="K17"/>
  <c r="I17"/>
  <c r="J15"/>
  <c r="H28"/>
  <c r="J16"/>
  <c r="J13" s="1"/>
  <c r="H17"/>
  <c r="H15"/>
  <c r="M30"/>
  <c r="M43"/>
  <c r="M16"/>
  <c r="K10"/>
  <c r="L98"/>
  <c r="L11"/>
  <c r="J40"/>
  <c r="L74"/>
  <c r="K40"/>
  <c r="I40"/>
  <c r="L29"/>
  <c r="J49"/>
  <c r="H42"/>
  <c r="H13" s="1"/>
  <c r="L92"/>
  <c r="I10"/>
  <c r="L95"/>
  <c r="L91"/>
  <c r="L90"/>
  <c r="L89"/>
  <c r="K49"/>
  <c r="I49"/>
  <c r="H49"/>
  <c r="L41"/>
  <c r="L61"/>
  <c r="L18"/>
  <c r="L19"/>
  <c r="L16" s="1"/>
  <c r="L13" s="1"/>
  <c r="L20"/>
  <c r="L25"/>
  <c r="L43"/>
  <c r="L52"/>
  <c r="K28"/>
  <c r="I28"/>
  <c r="L15" l="1"/>
  <c r="L14" s="1"/>
  <c r="H14"/>
  <c r="M14" s="1"/>
  <c r="H12"/>
  <c r="J12"/>
  <c r="J10" s="1"/>
  <c r="J14"/>
  <c r="M15"/>
  <c r="M49"/>
  <c r="L17"/>
  <c r="M42"/>
  <c r="M28"/>
  <c r="M17"/>
  <c r="L28"/>
  <c r="L49"/>
  <c r="H40"/>
  <c r="L12" l="1"/>
  <c r="H10"/>
  <c r="M12"/>
  <c r="M13"/>
  <c r="L40"/>
  <c r="M40"/>
  <c r="M10" l="1"/>
  <c r="L10"/>
</calcChain>
</file>

<file path=xl/sharedStrings.xml><?xml version="1.0" encoding="utf-8"?>
<sst xmlns="http://schemas.openxmlformats.org/spreadsheetml/2006/main" count="440" uniqueCount="172">
  <si>
    <t>УТВЕРЖДАЮ</t>
  </si>
  <si>
    <t>ПЛАН</t>
  </si>
  <si>
    <t>реализации муниципальной программы "Комплексное и устойчивое развитие муниципального образования Кавказский район в сфере строительства, архитектуры, дорожного хозяйства и жилищно-коммунального хозяйства"</t>
  </si>
  <si>
    <t>на 2019 год</t>
  </si>
  <si>
    <t>Ответственный за реализацию мероприятия, выполнение контрольное событие</t>
  </si>
  <si>
    <t>Срок реализации мероприятия, дата контрольного события</t>
  </si>
  <si>
    <t>Код классификации расходов бюджета</t>
  </si>
  <si>
    <t>I кв.</t>
  </si>
  <si>
    <t>II кв.</t>
  </si>
  <si>
    <t>III кв.</t>
  </si>
  <si>
    <t>IV кв.</t>
  </si>
  <si>
    <t>«Комплексное и устойчивое развитие МО Кавказский район в сфере строительства, архитектуры, дорожного хозяйства и жилищно-коммунального хозяйства»</t>
  </si>
  <si>
    <t>Начальник ОКС администрации Неупокоева Е.В.</t>
  </si>
  <si>
    <t>всего</t>
  </si>
  <si>
    <t>краевой бюджет</t>
  </si>
  <si>
    <t>федеральный бюджет</t>
  </si>
  <si>
    <t>местный бюджет</t>
  </si>
  <si>
    <t>Подпрограмма N 1 «Строительство объектов социальной инфраструктуры в МО Кавказский район»</t>
  </si>
  <si>
    <t>09.01.2019г.-31.12.2019г.</t>
  </si>
  <si>
    <t>Всего</t>
  </si>
  <si>
    <t>Подпрограмма N 2 «Повышение безопасности дорожного движения в муниципальном образовании Кавказский район»</t>
  </si>
  <si>
    <t>х</t>
  </si>
  <si>
    <t>Контрольное событие 1.3 «Ремонт школьных автобусов»</t>
  </si>
  <si>
    <t>2.2.2.2</t>
  </si>
  <si>
    <t>2.2.2.3</t>
  </si>
  <si>
    <t xml:space="preserve">Контрольное событие 2.2.3 «Установка дорожных знаков» </t>
  </si>
  <si>
    <t>2.2.2.4</t>
  </si>
  <si>
    <t>Контрольное событие 2.2.4 «Нанесение дорожной разметки»</t>
  </si>
  <si>
    <t>2.2.2.5</t>
  </si>
  <si>
    <t>Контрольное событие 2.2.5 «Ремонт автомобильных дорог,  включенных в реестр имущества муниципального образования Кавказский район»</t>
  </si>
  <si>
    <t>Подпрограмма N 3 «Обеспечение жильем молодых семей»</t>
  </si>
  <si>
    <t>Основное мероприятие №1 «Подготовка материалов для отвода земельных участков»</t>
  </si>
  <si>
    <t>Мероприятие №1.1 «Предоставление субсидий на выполнение муниципального задания МБУ «Управление архитектуры и градостроительства МО Кавказский район»</t>
  </si>
  <si>
    <t>Основное мероприятие №2 «Осуществление отдельных государственных полномочий по ведению учета граждан отдельных категорий в качестве нуждающихся в жилых помещениях»</t>
  </si>
  <si>
    <t>СОГЛАСОВАНО:</t>
  </si>
  <si>
    <t>N п/п</t>
  </si>
  <si>
    <t>Наименование подпрограммы, основного мероприятия, контрольного события</t>
  </si>
  <si>
    <t>Источник финансирования</t>
  </si>
  <si>
    <t>Год</t>
  </si>
  <si>
    <t>Мероприятие № 2 "Строительство (реконструкция) муниципальных общеобразовательных учреждений"</t>
  </si>
  <si>
    <t>Мероприятие 2.1 «Реконструкция МБОУ  СОШ № 7  г. Кропоткин по адресу: г.Кропоткин, 1- й микрорайон, 11 с увеличением вместимости  и выделением  блока начального образования на 400 мест (II  этап. Блок начального образования на 400 мест)» (ПСД, экспертиза) – окончание строительства в 2019 году</t>
  </si>
  <si>
    <t>Контрольное событие 2.1.1 "Техприсоединение к сетям объекта: «Реконструкция МБОУ  СОШ № 7  г. Кропоткин по адресу: г.Кропоткин, 1- й микрорайон, 11 с увеличением вместимости  и выделением  блока начального образования на 400 мест (II  этап. Блок начального образования на 400 мест)»</t>
  </si>
  <si>
    <t xml:space="preserve">Мероприятие 2.2 "Реконструкция МБОУ  СОШ № 7  г. Кропоткин по адресу: г.Кропоткин, 1- й микрорайон, 11 с увеличением вместимости  и выделением  блока начального образования на 400 мест (II  этап. Блок начального образования на 400 мест)» (СМР, оборудование) </t>
  </si>
  <si>
    <t>Контрольное событие 2.2.1 "Выполнение строительно-монтажных работ по объекту:   Реконструкция МБОУ  СОШ № 7  г. Кропоткин по адресу: г.Кропоткин, 1- й микрорайон, 11 с увеличением вместимости  и выделением  блока начального образования на 400 мест (II  этап. Блок начального образования на 400 мест)"</t>
  </si>
  <si>
    <t>Контрольное событие 2.2.2 Получение разрешения на ввод в эксплуатацию объекта::  Реконструкция МБОУ  СОШ № 7  г. Кропоткин по адресу: г.Кропоткин, 1- й микрорайон, 11 с увеличением вместимости  и выделением  блока начального образования на 400 мест (II  этап. Блок начального образования на 400 мест)</t>
  </si>
  <si>
    <t>Мероприятие 1 «Ремонт автотранспортных средств (автобусов), закрепленных за образовательными учреждениями»</t>
  </si>
  <si>
    <t>Контрольное событие 1.1 Составление графика проведения ремонтных работ и распределение денежных средств на 24-х школьных автобуса</t>
  </si>
  <si>
    <t>Контрольное событие 1.2 «Заключение договоров на оказание услуг по ремонту транспортных средств»</t>
  </si>
  <si>
    <t>Мероприятие 2 «Капитальный ремонт, ремонт и содержание автомобильных дорог общего пользования местного значения, включенных в реестр имущества муниципального образования Кавказский район, разработка документации по планировке территории в целях размещения автомобильных дорог, инженерные изыскания, разработка проектной документации, проведение необходимых экспертиз, выкуп земельных участков и подготовку территории строительства, ликвидация последствий чрезвычайных ситуаций на автомобильных дорогах местного значения, обустройство автомобильных дорог местного значения в целях повышения безопасности дорожного движения, осуществление иных мероприятий в отношении автомобильных дорог общего пользования местного значения в случаях, установленных законодательством Российской Федерации и Краснодарского края»</t>
  </si>
  <si>
    <t xml:space="preserve">всего </t>
  </si>
  <si>
    <t>Мероприятие № 2.2 Ремонт и содержание автомобильных дорог общего пользования местного значения, включенных в реестр имущества МО Кавказский район, разработка документации по планировке территории в целях размещения автомобильных дорог, инженерные изыскания, разработка проектной документации, проведение необходимых экспертиз, выкуп земельных участков и подготовку территории строительства, ликвидация последствий чрезвычайных ситуаций на автомобильных дорогах местного значения, обустройство автомобильных дорог местного значения в целях повышения безопасности дорожного движения, осуществление иных мероприятий в отношении автомобильныхдорог общего пользования местного значения в случаях, установленных законодательством Российской Федерации и Краснодарского края»</t>
  </si>
  <si>
    <t xml:space="preserve">Контрольное событие 2.2.1 "Выполнение работ по механизированной очистке от снега и механизированной посыпке пескосоляной смесью автомобильных дорог, включенных в реестр имущества муниципального образования Кавказский район, в зимний период в целях ликвидации гололеда и снежных заносов на территории МО Кавказский район"  </t>
  </si>
  <si>
    <t>Мероприятие № 1 "Предоставление социальных выплат молодым семьям"</t>
  </si>
  <si>
    <t>Основное мероприятие №3 «Капитальный ремонт общего имущества собственников помещений в многоквартирных жилых домах, находящихся в собственности муниципального образования Кавказский район»</t>
  </si>
  <si>
    <t>(*) Отмечаются мероприятия программы в следующих случаях:</t>
  </si>
  <si>
    <t>если мероприятие включает расходы, направляемые на капитальные вложения, присваивается статус "1";</t>
  </si>
  <si>
    <t>если мероприятие включено в план мероприятий ("дорожную карту"), содержащий ежегодные индикаторы, обеспечивающий достижение установленных указами Президента Российской Федерации от 7 мая 2012 года N 596 - 606 целевых показателей, присваивается статус "2";</t>
  </si>
  <si>
    <t>если мероприятие является мероприятием приоритетных национальных проектов, присваивается статус "3".</t>
  </si>
  <si>
    <t>Допускается присваивание нескольких статусов одному мероприятию через дробь.</t>
  </si>
  <si>
    <t xml:space="preserve">Статус* </t>
  </si>
  <si>
    <t>Начальник управления образования администрации МО Кавказский район С.Г.Демченко</t>
  </si>
  <si>
    <t>Начальник отдела ЖКХ, ТС и ДХ администрации МО Кавказский район Афанасьева В.Н.</t>
  </si>
  <si>
    <t>начальник отдела физического воспитания и допризывной подготовки управления образования администрации МО Кавказский район М.А.Чибисова</t>
  </si>
  <si>
    <t>Начальник управления имущественных отношений администрации МО Кавказский район Л.В.Юрина (вед. специалист - Самсонов С.Г.)</t>
  </si>
  <si>
    <t>1.1</t>
  </si>
  <si>
    <t>1.1.1</t>
  </si>
  <si>
    <t>1.1.2</t>
  </si>
  <si>
    <t>1.2</t>
  </si>
  <si>
    <t>1.2.1</t>
  </si>
  <si>
    <t>1.2.2</t>
  </si>
  <si>
    <t>1.2.1.1</t>
  </si>
  <si>
    <t>1.2.2.1</t>
  </si>
  <si>
    <t>1.2.2.2</t>
  </si>
  <si>
    <t>2.1</t>
  </si>
  <si>
    <t>2.1.1</t>
  </si>
  <si>
    <t>2.1.2</t>
  </si>
  <si>
    <t>2.1.3</t>
  </si>
  <si>
    <t>2.2</t>
  </si>
  <si>
    <t>2.2.1</t>
  </si>
  <si>
    <t>2.2.1.1</t>
  </si>
  <si>
    <t>2.3</t>
  </si>
  <si>
    <t>2.3.1</t>
  </si>
  <si>
    <t>3.1</t>
  </si>
  <si>
    <t>4.1</t>
  </si>
  <si>
    <t>Мероприятие № 1 "Строительство (реконструкция) муниципальных общеобразовательных учреждений"</t>
  </si>
  <si>
    <t xml:space="preserve">Начальник управления архитектуры и градостроительства администрации муниципального образования Кавказский район            </t>
  </si>
  <si>
    <t xml:space="preserve">Начальник отдела капитального строительства  администрации муниципального образования Кавказский район           </t>
  </si>
  <si>
    <t xml:space="preserve">Начальник отдела жилищно-коммунального хозяйства, транспорта, связи и дорожного хозяйства администрации муниципального образования Кавказский район </t>
  </si>
  <si>
    <t xml:space="preserve">                                                                       </t>
  </si>
  <si>
    <t xml:space="preserve">Начальник управления имущественных администрации муниципального образования Кавказский район       отношений </t>
  </si>
  <si>
    <t>Начальник отдела инвестиций и развития малого и среднего предпринимательства администрации муниципального образования Кавказский район</t>
  </si>
  <si>
    <t>Начальник управления имущественных отношений администрации МО Кавказский район Л.В.Юрина (главный специалист -Медвецкая А.В)</t>
  </si>
  <si>
    <t>А.А.Чукина</t>
  </si>
  <si>
    <t>Мероприятие 1.2 "Реконструкция муниципального бюджетного дошкольного образовательного учреждения центр развития ребенка – детский сад № 21 поселка им. М. Горького муниципального образования Кавказский район по адресу:  станица Дмитриевская, улица Октябрьская, дом 70-в, с увеличением вместимости  до 90 мест с выделением  блока ДДУ на 30 мест (1-й этап блок ДДУ на 30 мест)  ( СМР )"</t>
  </si>
  <si>
    <t>Мероприятие 1.1 "Реконструкция муниципального бюджетного дошкольного образовательного учреждения центр развития ребенка – детский сад № 21 поселка им. М. Горького муниципального образования Кавказский район по адресу:  станица Дмитриевская, улица Октябрьская, дом 70-в, с увеличением вместимости  до 90 мест с выделением  блока ДДУ на 30 мест (1-й этап блок ДДУ на 30 мест)  (ПСД, экспертиза, строительный контроль)"</t>
  </si>
  <si>
    <t>Мероприятие № 4. "Участие общеобразовательных учреждений в осуществлении мероприятий по предупреждению детского дорожно-транспортного травматизма на территории муниципального образования Кавказский район"</t>
  </si>
  <si>
    <r>
      <t>Контрольное событие 4.1. «</t>
    </r>
    <r>
      <rPr>
        <sz val="11"/>
        <color theme="1"/>
        <rFont val="Times New Roman"/>
        <family val="1"/>
        <charset val="204"/>
      </rPr>
      <t>Мероприятия по предупреждению детского дорожно-транспортного травматизма на территории муниципального образования Кавказский район</t>
    </r>
    <r>
      <rPr>
        <sz val="11"/>
        <color rgb="FF000000"/>
        <rFont val="Times New Roman"/>
        <family val="1"/>
        <charset val="204"/>
      </rPr>
      <t>»</t>
    </r>
  </si>
  <si>
    <t xml:space="preserve">Мероприятие №5
Ремонт и содержание придорожных стел, расположенных на границах территории Кавказского района
</t>
  </si>
  <si>
    <t xml:space="preserve"> местный </t>
  </si>
  <si>
    <t>Начальник УАиГ администрации МО Кавказский район А.А.Чукина</t>
  </si>
  <si>
    <t>Начальник отдела инвестиций и развития малого и среднего предпринимательства О.И. Киреева</t>
  </si>
  <si>
    <r>
      <rPr>
        <b/>
        <i/>
        <sz val="11"/>
        <color rgb="FF000000"/>
        <rFont val="Times New Roman"/>
        <family val="1"/>
        <charset val="204"/>
      </rPr>
      <t>Подпрограмма №4 
«Обращение с твердыми коммунальными отходами на территории муниципального образования Кавказский район»</t>
    </r>
    <r>
      <rPr>
        <sz val="11"/>
        <color rgb="FF000000"/>
        <rFont val="Times New Roman"/>
        <family val="1"/>
        <charset val="204"/>
      </rPr>
      <t xml:space="preserve">
</t>
    </r>
  </si>
  <si>
    <t>Мероприятие №1 «Организация  мероприятий по обезвреживанию твердых коммунальных отходов путем их ликвидации, планирования территории и посева многолетних трав на территории закрытой свалки, расположенной 400 м западнее ст. Кавказской»</t>
  </si>
  <si>
    <t>Поквартальное распределение прогноза кассовых выплат, тыс. рублей</t>
  </si>
  <si>
    <t>925/0702/   03 2 01 10490</t>
  </si>
  <si>
    <t>30.03.2019г</t>
  </si>
  <si>
    <t>30.04.2019г</t>
  </si>
  <si>
    <t>902/0409/                           03 2 02 10340</t>
  </si>
  <si>
    <r>
      <t>Контрольное событие 2.2.2 «Ремонт автомобильных дорог, включенных в реестр имущества МО Кавказский район в рамках</t>
    </r>
    <r>
      <rPr>
        <sz val="11"/>
        <color rgb="FF000000"/>
        <rFont val="Calibri"/>
        <family val="2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края»»</t>
    </r>
  </si>
  <si>
    <t>925/0409/                03 2 04 10490</t>
  </si>
  <si>
    <t>902/1003/                     03 4 01 L4970</t>
  </si>
  <si>
    <t>902/0412/   03 3 01 00590</t>
  </si>
  <si>
    <t>921/0113/    03 3 02 60870</t>
  </si>
  <si>
    <t>902/0505/            03 3 03 10540</t>
  </si>
  <si>
    <t>902/0502/     03 5 01 10360</t>
  </si>
  <si>
    <t>1</t>
  </si>
  <si>
    <t>925/0701/ 03 1 01 00000</t>
  </si>
  <si>
    <t xml:space="preserve">925/0701/  03 1 01 10120   </t>
  </si>
  <si>
    <t xml:space="preserve">925/0701/ 03 1 01 S0490     </t>
  </si>
  <si>
    <t>925/0702/ 03 1 03 00000</t>
  </si>
  <si>
    <t>925/0702/ 03 1 03 10120</t>
  </si>
  <si>
    <t>925/0702/ 03 1 03 S0470</t>
  </si>
  <si>
    <t>31.12.2019 г.</t>
  </si>
  <si>
    <t xml:space="preserve">01.01.2019 г.-31.12.2019 г. </t>
  </si>
  <si>
    <t>01.05.2019 г. - 30.09.2019 г.</t>
  </si>
  <si>
    <t>01.04.2019 г.- 30.06.2019 г.</t>
  </si>
  <si>
    <t xml:space="preserve">01.04.2019 г.- 30.06.2019 г. </t>
  </si>
  <si>
    <t>09.01.2019 г. 31.12.2019 г.</t>
  </si>
  <si>
    <t xml:space="preserve">09.01.2019 г. 31.12.2019 г. </t>
  </si>
  <si>
    <t xml:space="preserve">01.01.2019 г.  31.12.2019 г. </t>
  </si>
  <si>
    <t>902/0113/   03 2 05 10350</t>
  </si>
  <si>
    <t>09.01.2019 г.- 31.12.2019 г.</t>
  </si>
  <si>
    <t>902/0409/     03 2 02 10340</t>
  </si>
  <si>
    <t>09.01.2019 г.  31.12.2019 г.</t>
  </si>
  <si>
    <t>20.11.2019 г.</t>
  </si>
  <si>
    <t>09.01.2019 г.-31.12.2019 г.</t>
  </si>
  <si>
    <t>Контрольное событие 1.1.1 Заключение контракта на прохождение государственной экспертизы</t>
  </si>
  <si>
    <t>Контрольное событие 1.1.2 Получение положительного заключения государственной экспертизы</t>
  </si>
  <si>
    <t>30.11.2019</t>
  </si>
  <si>
    <t>1.1.1.1</t>
  </si>
  <si>
    <t>1.1.1.2</t>
  </si>
  <si>
    <t>2.4</t>
  </si>
  <si>
    <t>2.4.1</t>
  </si>
  <si>
    <t>Контрольное событие  №5.1 Заключение контракта на выполнение работ по ремонту «Стелы №3 «Кавказский район» на границеКавказского и Тихорецкого районов на отрезке автодороги М-29 г. Кропоткин – ст. Архангельская»</t>
  </si>
  <si>
    <t>30.07.2019г.</t>
  </si>
  <si>
    <t>Контрольное событие  №5.2 Выполнение работ по ремонту «Стелы №3 «Кавказский район» на границеКавказского и Тихорецкого районов на отрезке автодороги М-29 г. Кропоткин – ст. Архангельская»</t>
  </si>
  <si>
    <t>30.09.2019г.</t>
  </si>
  <si>
    <t>4</t>
  </si>
  <si>
    <t>5</t>
  </si>
  <si>
    <t>5.1</t>
  </si>
  <si>
    <t>6</t>
  </si>
  <si>
    <t>7</t>
  </si>
  <si>
    <t>4.1.1</t>
  </si>
  <si>
    <t>Контрольное событие 1.1 Заключение контракта на ликвидацию закрытой свалки твердых отходов на территории, расположенной 400 м западнее ст. Кавказской</t>
  </si>
  <si>
    <t>Ведущий спеииалист отдела ЖКХ, ТС и ДХ администрации МО Кавказский район Гармаш Ф.И..</t>
  </si>
  <si>
    <t>4.1.2</t>
  </si>
  <si>
    <t>Контрольное событие 1.1Выполнение работ по ликвидации закрытой свалки твердых отходов на территории, расположенной 400 м западнее ст. Кавказской</t>
  </si>
  <si>
    <t>30.09.2019</t>
  </si>
  <si>
    <t>Е.В. Неупокоева</t>
  </si>
  <si>
    <t>В.Н. Афанасьева</t>
  </si>
  <si>
    <t>О.И. Киреева</t>
  </si>
  <si>
    <t>Л.В. Юрина</t>
  </si>
  <si>
    <t>31.09.2019</t>
  </si>
  <si>
    <t>01.07.2019 г. - 30.11.2019 г.</t>
  </si>
  <si>
    <t>30.12.2019 г.</t>
  </si>
  <si>
    <t>2.2.2.6</t>
  </si>
  <si>
    <t>Контрольное событие 2.2.6 «Разработка комплексной схемы организации дорожного движения муниципального образования Кавказский район»</t>
  </si>
  <si>
    <t>30 .12.2019</t>
  </si>
  <si>
    <t>09.01.2019г. 30.12.2019 г.</t>
  </si>
  <si>
    <t>30.12.2019г</t>
  </si>
  <si>
    <t>09.01.2019г- 30.12.2019 г</t>
  </si>
  <si>
    <t xml:space="preserve">Заместитель главы муниципального образования Кавказский район______________И.Д. Погорелов                « "30" сентября 2019 г.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</si>
</sst>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0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49" fontId="4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49" fontId="4" fillId="0" borderId="0" xfId="0" applyNumberFormat="1" applyFont="1" applyAlignment="1">
      <alignment horizontal="center" vertical="center" wrapText="1"/>
    </xf>
    <xf numFmtId="49" fontId="15" fillId="0" borderId="0" xfId="0" applyNumberFormat="1" applyFont="1" applyAlignment="1">
      <alignment wrapText="1"/>
    </xf>
    <xf numFmtId="0" fontId="15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right" wrapText="1"/>
    </xf>
    <xf numFmtId="49" fontId="0" fillId="0" borderId="0" xfId="0" applyNumberFormat="1" applyFont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12" fillId="2" borderId="9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49" fontId="23" fillId="2" borderId="3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49" fontId="20" fillId="2" borderId="12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2" borderId="13" xfId="0" applyNumberFormat="1" applyFont="1" applyFill="1" applyBorder="1" applyAlignment="1">
      <alignment horizontal="center" vertical="center" wrapText="1"/>
    </xf>
    <xf numFmtId="49" fontId="23" fillId="2" borderId="14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3" fillId="2" borderId="15" xfId="0" applyNumberFormat="1" applyFont="1" applyFill="1" applyBorder="1" applyAlignment="1">
      <alignment horizontal="center" vertical="center" wrapText="1"/>
    </xf>
    <xf numFmtId="49" fontId="20" fillId="2" borderId="16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164" fontId="20" fillId="2" borderId="17" xfId="0" applyNumberFormat="1" applyFont="1" applyFill="1" applyBorder="1" applyAlignment="1">
      <alignment horizontal="center" vertical="center" wrapText="1"/>
    </xf>
    <xf numFmtId="164" fontId="20" fillId="2" borderId="11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Alignment="1">
      <alignment wrapText="1"/>
    </xf>
    <xf numFmtId="49" fontId="26" fillId="0" borderId="0" xfId="0" applyNumberFormat="1" applyFont="1" applyAlignment="1">
      <alignment wrapText="1"/>
    </xf>
    <xf numFmtId="165" fontId="25" fillId="0" borderId="0" xfId="0" applyNumberFormat="1" applyFont="1" applyAlignment="1">
      <alignment wrapText="1"/>
    </xf>
    <xf numFmtId="164" fontId="8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49" fontId="24" fillId="2" borderId="18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20" fillId="2" borderId="9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49" fontId="9" fillId="0" borderId="0" xfId="0" applyNumberFormat="1" applyFont="1" applyAlignment="1">
      <alignment horizontal="left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horizontal="left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3"/>
  <sheetViews>
    <sheetView tabSelected="1" zoomScale="83" zoomScaleNormal="83" workbookViewId="0">
      <selection activeCell="R10" sqref="R10"/>
    </sheetView>
  </sheetViews>
  <sheetFormatPr defaultRowHeight="15.75"/>
  <cols>
    <col min="1" max="1" width="8" style="8" customWidth="1"/>
    <col min="2" max="2" width="50.140625" style="8" customWidth="1"/>
    <col min="3" max="3" width="3.7109375" style="8" customWidth="1"/>
    <col min="4" max="4" width="17.5703125" style="9" customWidth="1"/>
    <col min="5" max="5" width="15.5703125" style="8" customWidth="1"/>
    <col min="6" max="6" width="13.7109375" style="8" customWidth="1"/>
    <col min="7" max="7" width="17.7109375" style="8" customWidth="1"/>
    <col min="8" max="8" width="13.7109375" style="10" customWidth="1"/>
    <col min="9" max="9" width="12" style="10" customWidth="1"/>
    <col min="10" max="10" width="10.5703125" style="10" bestFit="1" customWidth="1"/>
    <col min="11" max="11" width="11.42578125" style="10" bestFit="1" customWidth="1"/>
    <col min="12" max="12" width="17.28515625" style="10" customWidth="1"/>
    <col min="13" max="13" width="11.140625" style="56" customWidth="1"/>
    <col min="14" max="22" width="9.140625" style="11"/>
    <col min="23" max="16384" width="9.140625" style="12"/>
  </cols>
  <sheetData>
    <row r="1" spans="1:22" ht="15.75" customHeight="1">
      <c r="A1" s="130"/>
      <c r="I1" s="134" t="s">
        <v>0</v>
      </c>
      <c r="J1" s="134"/>
      <c r="K1" s="134"/>
      <c r="L1" s="134"/>
    </row>
    <row r="2" spans="1:22" ht="120" customHeight="1">
      <c r="A2" s="130"/>
      <c r="I2" s="134" t="s">
        <v>171</v>
      </c>
      <c r="J2" s="134"/>
      <c r="K2" s="134"/>
      <c r="L2" s="134"/>
    </row>
    <row r="3" spans="1:22">
      <c r="A3" s="135" t="s">
        <v>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</row>
    <row r="4" spans="1:22" ht="43.5" customHeight="1">
      <c r="A4" s="135" t="s">
        <v>2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</row>
    <row r="5" spans="1:22" ht="18" customHeight="1">
      <c r="A5" s="136" t="s">
        <v>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</row>
    <row r="6" spans="1:22" ht="15.75" customHeight="1" thickBot="1">
      <c r="A6" s="13"/>
    </row>
    <row r="7" spans="1:22" s="15" customFormat="1" ht="60.75" customHeight="1" thickBot="1">
      <c r="A7" s="131" t="s">
        <v>35</v>
      </c>
      <c r="B7" s="131" t="s">
        <v>36</v>
      </c>
      <c r="C7" s="131" t="s">
        <v>59</v>
      </c>
      <c r="D7" s="131" t="s">
        <v>4</v>
      </c>
      <c r="E7" s="131" t="s">
        <v>5</v>
      </c>
      <c r="F7" s="131" t="s">
        <v>6</v>
      </c>
      <c r="G7" s="131" t="s">
        <v>37</v>
      </c>
      <c r="H7" s="133" t="s">
        <v>103</v>
      </c>
      <c r="I7" s="133"/>
      <c r="J7" s="133"/>
      <c r="K7" s="133"/>
      <c r="L7" s="133"/>
      <c r="M7" s="57"/>
      <c r="N7" s="14"/>
      <c r="O7" s="14"/>
      <c r="P7" s="14"/>
      <c r="Q7" s="14"/>
      <c r="R7" s="14"/>
      <c r="S7" s="14"/>
      <c r="T7" s="14"/>
      <c r="U7" s="14"/>
      <c r="V7" s="14"/>
    </row>
    <row r="8" spans="1:22" s="15" customFormat="1" ht="22.5" customHeight="1" thickBot="1">
      <c r="A8" s="132"/>
      <c r="B8" s="132"/>
      <c r="C8" s="132"/>
      <c r="D8" s="132"/>
      <c r="E8" s="132"/>
      <c r="F8" s="132"/>
      <c r="G8" s="132"/>
      <c r="H8" s="6" t="s">
        <v>7</v>
      </c>
      <c r="I8" s="6" t="s">
        <v>8</v>
      </c>
      <c r="J8" s="6" t="s">
        <v>9</v>
      </c>
      <c r="K8" s="6" t="s">
        <v>10</v>
      </c>
      <c r="L8" s="7" t="s">
        <v>38</v>
      </c>
      <c r="M8" s="57"/>
      <c r="N8" s="14"/>
      <c r="O8" s="14"/>
      <c r="P8" s="14"/>
      <c r="Q8" s="14"/>
      <c r="R8" s="14"/>
      <c r="S8" s="14"/>
      <c r="T8" s="14"/>
      <c r="U8" s="14"/>
      <c r="V8" s="14"/>
    </row>
    <row r="9" spans="1:22" ht="16.5" thickBot="1">
      <c r="A9" s="1">
        <v>1</v>
      </c>
      <c r="B9" s="3">
        <v>2</v>
      </c>
      <c r="C9" s="1">
        <v>3</v>
      </c>
      <c r="D9" s="2">
        <v>4</v>
      </c>
      <c r="E9" s="1">
        <v>5</v>
      </c>
      <c r="F9" s="1">
        <v>6</v>
      </c>
      <c r="G9" s="1">
        <v>7</v>
      </c>
      <c r="H9" s="4">
        <v>8</v>
      </c>
      <c r="I9" s="4">
        <v>9</v>
      </c>
      <c r="J9" s="4">
        <v>10</v>
      </c>
      <c r="K9" s="4">
        <v>11</v>
      </c>
      <c r="L9" s="5">
        <v>12</v>
      </c>
    </row>
    <row r="10" spans="1:22" ht="35.25" customHeight="1" thickBot="1">
      <c r="A10" s="117"/>
      <c r="B10" s="113" t="s">
        <v>11</v>
      </c>
      <c r="C10" s="117" t="s">
        <v>21</v>
      </c>
      <c r="D10" s="118" t="s">
        <v>12</v>
      </c>
      <c r="E10" s="117" t="s">
        <v>133</v>
      </c>
      <c r="F10" s="91" t="s">
        <v>21</v>
      </c>
      <c r="G10" s="71" t="s">
        <v>13</v>
      </c>
      <c r="H10" s="33">
        <f>SUM(H11:H13)</f>
        <v>17679.5</v>
      </c>
      <c r="I10" s="33">
        <f t="shared" ref="I10:K10" si="0">SUM(I11:I13)</f>
        <v>71165.299999999988</v>
      </c>
      <c r="J10" s="33">
        <f t="shared" si="0"/>
        <v>74907.5</v>
      </c>
      <c r="K10" s="33">
        <f t="shared" si="0"/>
        <v>110702.59999999999</v>
      </c>
      <c r="L10" s="32">
        <f>SUM(H10:K10)</f>
        <v>274454.89999999997</v>
      </c>
      <c r="M10" s="58">
        <f>H10+I10</f>
        <v>88844.799999999988</v>
      </c>
    </row>
    <row r="11" spans="1:22" ht="33.75" customHeight="1" thickBot="1">
      <c r="A11" s="117"/>
      <c r="B11" s="114"/>
      <c r="C11" s="117"/>
      <c r="D11" s="118"/>
      <c r="E11" s="117"/>
      <c r="F11" s="92"/>
      <c r="G11" s="71" t="s">
        <v>15</v>
      </c>
      <c r="H11" s="33">
        <f>H71</f>
        <v>0</v>
      </c>
      <c r="I11" s="33">
        <f>I71</f>
        <v>259.5</v>
      </c>
      <c r="J11" s="33">
        <f>J71</f>
        <v>-64.900000000000006</v>
      </c>
      <c r="K11" s="33">
        <f t="shared" ref="K11" si="1">K71</f>
        <v>0</v>
      </c>
      <c r="L11" s="32">
        <f>SUM(H11:K11)</f>
        <v>194.6</v>
      </c>
      <c r="M11" s="58">
        <f>H11+I11</f>
        <v>259.5</v>
      </c>
    </row>
    <row r="12" spans="1:22" ht="36.75" customHeight="1" thickBot="1">
      <c r="A12" s="117"/>
      <c r="B12" s="114"/>
      <c r="C12" s="117"/>
      <c r="D12" s="118"/>
      <c r="E12" s="117"/>
      <c r="F12" s="92"/>
      <c r="G12" s="71" t="s">
        <v>14</v>
      </c>
      <c r="H12" s="33">
        <f>H15+H41+H72+H90+H96+H99+H81</f>
        <v>16781.599999999999</v>
      </c>
      <c r="I12" s="33">
        <f t="shared" ref="I12:L12" si="2">I15+I41+I72+I90+I96+I99+I81</f>
        <v>66383.599999999991</v>
      </c>
      <c r="J12" s="33">
        <f t="shared" si="2"/>
        <v>69441.099999999991</v>
      </c>
      <c r="K12" s="33">
        <f t="shared" si="2"/>
        <v>97127.7</v>
      </c>
      <c r="L12" s="33">
        <f t="shared" si="2"/>
        <v>249734.00000000003</v>
      </c>
      <c r="M12" s="58">
        <f t="shared" ref="M12:M79" si="3">H12+I12</f>
        <v>83165.199999999983</v>
      </c>
    </row>
    <row r="13" spans="1:22" ht="48" customHeight="1" thickBot="1">
      <c r="A13" s="117"/>
      <c r="B13" s="115"/>
      <c r="C13" s="117"/>
      <c r="D13" s="118"/>
      <c r="E13" s="117"/>
      <c r="F13" s="93"/>
      <c r="G13" s="71" t="s">
        <v>16</v>
      </c>
      <c r="H13" s="33">
        <f>H16+H42+H73+H91+H97+H100+H82</f>
        <v>897.9</v>
      </c>
      <c r="I13" s="33">
        <f t="shared" ref="I13:L13" si="4">I16+I42+I73+I91+I97+I100+I82</f>
        <v>4522.2</v>
      </c>
      <c r="J13" s="33">
        <f t="shared" si="4"/>
        <v>5531.3</v>
      </c>
      <c r="K13" s="33">
        <f t="shared" si="4"/>
        <v>13574.9</v>
      </c>
      <c r="L13" s="33">
        <f t="shared" si="4"/>
        <v>24526.3</v>
      </c>
      <c r="M13" s="58">
        <f t="shared" si="3"/>
        <v>5420.0999999999995</v>
      </c>
    </row>
    <row r="14" spans="1:22" ht="21.75" customHeight="1" thickBot="1">
      <c r="A14" s="119">
        <v>1</v>
      </c>
      <c r="B14" s="120" t="s">
        <v>17</v>
      </c>
      <c r="C14" s="117" t="s">
        <v>115</v>
      </c>
      <c r="D14" s="121" t="s">
        <v>12</v>
      </c>
      <c r="E14" s="119" t="s">
        <v>133</v>
      </c>
      <c r="F14" s="91" t="s">
        <v>21</v>
      </c>
      <c r="G14" s="69" t="s">
        <v>13</v>
      </c>
      <c r="H14" s="21">
        <f>H15+H16</f>
        <v>17577.900000000001</v>
      </c>
      <c r="I14" s="21">
        <f t="shared" ref="I14:L14" si="5">I15+I16</f>
        <v>69759.899999999994</v>
      </c>
      <c r="J14" s="21">
        <f t="shared" si="5"/>
        <v>73575.600000000006</v>
      </c>
      <c r="K14" s="21">
        <f t="shared" si="5"/>
        <v>105949.2</v>
      </c>
      <c r="L14" s="21">
        <f t="shared" si="5"/>
        <v>266862.60000000003</v>
      </c>
      <c r="M14" s="58">
        <f>H14+I14</f>
        <v>87337.799999999988</v>
      </c>
    </row>
    <row r="15" spans="1:22" ht="36.75" customHeight="1" thickBot="1">
      <c r="A15" s="119"/>
      <c r="B15" s="120"/>
      <c r="C15" s="117"/>
      <c r="D15" s="121"/>
      <c r="E15" s="119"/>
      <c r="F15" s="92"/>
      <c r="G15" s="69" t="s">
        <v>14</v>
      </c>
      <c r="H15" s="21">
        <f>H18+H29</f>
        <v>16680</v>
      </c>
      <c r="I15" s="21">
        <f>I18+I29</f>
        <v>65988.899999999994</v>
      </c>
      <c r="J15" s="21">
        <f t="shared" ref="J15:K15" si="6">J18+J29</f>
        <v>69327.8</v>
      </c>
      <c r="K15" s="21">
        <f t="shared" si="6"/>
        <v>96937</v>
      </c>
      <c r="L15" s="20">
        <f>H15+I15+K15+J15</f>
        <v>248933.7</v>
      </c>
      <c r="M15" s="58">
        <f t="shared" si="3"/>
        <v>82668.899999999994</v>
      </c>
    </row>
    <row r="16" spans="1:22" ht="36.75" customHeight="1" thickBot="1">
      <c r="A16" s="119"/>
      <c r="B16" s="120"/>
      <c r="C16" s="117"/>
      <c r="D16" s="121"/>
      <c r="E16" s="119"/>
      <c r="F16" s="93"/>
      <c r="G16" s="69" t="s">
        <v>16</v>
      </c>
      <c r="H16" s="21">
        <f>H19+H30</f>
        <v>897.9</v>
      </c>
      <c r="I16" s="21">
        <f t="shared" ref="I16:L16" si="7">I19+I30</f>
        <v>3771</v>
      </c>
      <c r="J16" s="21">
        <f t="shared" si="7"/>
        <v>4247.8</v>
      </c>
      <c r="K16" s="21">
        <f t="shared" si="7"/>
        <v>9012.2000000000007</v>
      </c>
      <c r="L16" s="21">
        <f t="shared" si="7"/>
        <v>17928.900000000001</v>
      </c>
      <c r="M16" s="58">
        <f t="shared" si="3"/>
        <v>4668.8999999999996</v>
      </c>
    </row>
    <row r="17" spans="1:13" ht="16.5" thickBot="1">
      <c r="A17" s="116" t="s">
        <v>64</v>
      </c>
      <c r="B17" s="110" t="s">
        <v>84</v>
      </c>
      <c r="C17" s="116">
        <v>1</v>
      </c>
      <c r="D17" s="98" t="s">
        <v>60</v>
      </c>
      <c r="E17" s="116" t="s">
        <v>135</v>
      </c>
      <c r="F17" s="95" t="s">
        <v>116</v>
      </c>
      <c r="G17" s="68" t="s">
        <v>19</v>
      </c>
      <c r="H17" s="22">
        <f>SUM(H18:H19)</f>
        <v>20</v>
      </c>
      <c r="I17" s="22">
        <f t="shared" ref="I17:L17" si="8">SUM(I18:I19)</f>
        <v>140</v>
      </c>
      <c r="J17" s="22">
        <f t="shared" si="8"/>
        <v>0</v>
      </c>
      <c r="K17" s="22">
        <f t="shared" si="8"/>
        <v>2865</v>
      </c>
      <c r="L17" s="22">
        <f t="shared" si="8"/>
        <v>3025</v>
      </c>
      <c r="M17" s="58">
        <f t="shared" si="3"/>
        <v>160</v>
      </c>
    </row>
    <row r="18" spans="1:13" ht="35.25" customHeight="1" thickBot="1">
      <c r="A18" s="116"/>
      <c r="B18" s="111"/>
      <c r="C18" s="116"/>
      <c r="D18" s="99"/>
      <c r="E18" s="116"/>
      <c r="F18" s="95"/>
      <c r="G18" s="68" t="s">
        <v>14</v>
      </c>
      <c r="H18" s="22">
        <f t="shared" ref="H18:K19" si="9">H21+H26</f>
        <v>0</v>
      </c>
      <c r="I18" s="22">
        <f t="shared" si="9"/>
        <v>0</v>
      </c>
      <c r="J18" s="22">
        <f t="shared" si="9"/>
        <v>0</v>
      </c>
      <c r="K18" s="22">
        <f t="shared" si="9"/>
        <v>0</v>
      </c>
      <c r="L18" s="23">
        <f t="shared" ref="L18:L93" si="10">SUM(H18:K18)</f>
        <v>0</v>
      </c>
      <c r="M18" s="58">
        <f t="shared" si="3"/>
        <v>0</v>
      </c>
    </row>
    <row r="19" spans="1:13" ht="35.25" customHeight="1" thickBot="1">
      <c r="A19" s="116"/>
      <c r="B19" s="112"/>
      <c r="C19" s="116"/>
      <c r="D19" s="100"/>
      <c r="E19" s="116"/>
      <c r="F19" s="96"/>
      <c r="G19" s="68" t="s">
        <v>16</v>
      </c>
      <c r="H19" s="22">
        <f t="shared" si="9"/>
        <v>20</v>
      </c>
      <c r="I19" s="22">
        <f t="shared" si="9"/>
        <v>140</v>
      </c>
      <c r="J19" s="22">
        <f t="shared" si="9"/>
        <v>0</v>
      </c>
      <c r="K19" s="22">
        <f t="shared" si="9"/>
        <v>2865</v>
      </c>
      <c r="L19" s="23">
        <f t="shared" si="10"/>
        <v>3025</v>
      </c>
      <c r="M19" s="58">
        <f>H19+I19</f>
        <v>160</v>
      </c>
    </row>
    <row r="20" spans="1:13" ht="19.5" customHeight="1" thickBot="1">
      <c r="A20" s="116" t="s">
        <v>65</v>
      </c>
      <c r="B20" s="107" t="s">
        <v>94</v>
      </c>
      <c r="C20" s="116">
        <v>1</v>
      </c>
      <c r="D20" s="98" t="s">
        <v>60</v>
      </c>
      <c r="E20" s="116" t="s">
        <v>135</v>
      </c>
      <c r="F20" s="95" t="s">
        <v>117</v>
      </c>
      <c r="G20" s="68" t="s">
        <v>19</v>
      </c>
      <c r="H20" s="22">
        <f>SUM(H21:H22)</f>
        <v>20</v>
      </c>
      <c r="I20" s="22">
        <v>140</v>
      </c>
      <c r="J20" s="22">
        <f>J22</f>
        <v>0</v>
      </c>
      <c r="K20" s="22">
        <f t="shared" ref="K20" si="11">SUM(K21:K22)</f>
        <v>1240</v>
      </c>
      <c r="L20" s="23">
        <f t="shared" si="10"/>
        <v>1400</v>
      </c>
      <c r="M20" s="58">
        <f t="shared" si="3"/>
        <v>160</v>
      </c>
    </row>
    <row r="21" spans="1:13" ht="63" customHeight="1" thickBot="1">
      <c r="A21" s="116"/>
      <c r="B21" s="108"/>
      <c r="C21" s="116"/>
      <c r="D21" s="99"/>
      <c r="E21" s="116"/>
      <c r="F21" s="95"/>
      <c r="G21" s="68" t="s">
        <v>14</v>
      </c>
      <c r="H21" s="22">
        <v>0</v>
      </c>
      <c r="I21" s="22">
        <v>0</v>
      </c>
      <c r="J21" s="22">
        <v>0</v>
      </c>
      <c r="K21" s="22">
        <v>0</v>
      </c>
      <c r="L21" s="23">
        <f t="shared" si="10"/>
        <v>0</v>
      </c>
      <c r="M21" s="58">
        <f t="shared" si="3"/>
        <v>0</v>
      </c>
    </row>
    <row r="22" spans="1:13" ht="101.25" customHeight="1" thickBot="1">
      <c r="A22" s="116"/>
      <c r="B22" s="108"/>
      <c r="C22" s="116"/>
      <c r="D22" s="99"/>
      <c r="E22" s="94"/>
      <c r="F22" s="95"/>
      <c r="G22" s="68" t="s">
        <v>16</v>
      </c>
      <c r="H22" s="65">
        <v>20</v>
      </c>
      <c r="I22" s="65">
        <v>140</v>
      </c>
      <c r="J22" s="65">
        <v>0</v>
      </c>
      <c r="K22" s="65">
        <v>1240</v>
      </c>
      <c r="L22" s="23">
        <f t="shared" si="10"/>
        <v>1400</v>
      </c>
      <c r="M22" s="58">
        <f t="shared" si="3"/>
        <v>160</v>
      </c>
    </row>
    <row r="23" spans="1:13" ht="126.75" customHeight="1" thickBot="1">
      <c r="A23" s="28" t="s">
        <v>139</v>
      </c>
      <c r="B23" s="37" t="s">
        <v>136</v>
      </c>
      <c r="C23" s="38" t="s">
        <v>21</v>
      </c>
      <c r="D23" s="39" t="s">
        <v>60</v>
      </c>
      <c r="E23" s="40" t="s">
        <v>162</v>
      </c>
      <c r="F23" s="40" t="s">
        <v>21</v>
      </c>
      <c r="G23" s="68" t="s">
        <v>21</v>
      </c>
      <c r="H23" s="68" t="s">
        <v>21</v>
      </c>
      <c r="I23" s="68" t="s">
        <v>21</v>
      </c>
      <c r="J23" s="68" t="s">
        <v>21</v>
      </c>
      <c r="K23" s="68" t="s">
        <v>21</v>
      </c>
      <c r="L23" s="68" t="s">
        <v>21</v>
      </c>
      <c r="M23" s="58"/>
    </row>
    <row r="24" spans="1:13" ht="103.5" customHeight="1" thickBot="1">
      <c r="A24" s="28" t="s">
        <v>140</v>
      </c>
      <c r="B24" s="37" t="s">
        <v>137</v>
      </c>
      <c r="C24" s="38" t="s">
        <v>21</v>
      </c>
      <c r="D24" s="39" t="s">
        <v>60</v>
      </c>
      <c r="E24" s="40" t="s">
        <v>138</v>
      </c>
      <c r="F24" s="40" t="s">
        <v>21</v>
      </c>
      <c r="G24" s="68" t="s">
        <v>21</v>
      </c>
      <c r="H24" s="68" t="s">
        <v>21</v>
      </c>
      <c r="I24" s="68" t="s">
        <v>21</v>
      </c>
      <c r="J24" s="68" t="s">
        <v>21</v>
      </c>
      <c r="K24" s="68" t="s">
        <v>21</v>
      </c>
      <c r="L24" s="68" t="s">
        <v>21</v>
      </c>
      <c r="M24" s="58"/>
    </row>
    <row r="25" spans="1:13" ht="22.5" customHeight="1" thickBot="1">
      <c r="A25" s="116" t="s">
        <v>66</v>
      </c>
      <c r="B25" s="108" t="s">
        <v>93</v>
      </c>
      <c r="C25" s="116">
        <v>1</v>
      </c>
      <c r="D25" s="99" t="s">
        <v>60</v>
      </c>
      <c r="E25" s="96" t="s">
        <v>135</v>
      </c>
      <c r="F25" s="95" t="s">
        <v>118</v>
      </c>
      <c r="G25" s="28" t="s">
        <v>19</v>
      </c>
      <c r="H25" s="22">
        <f>SUM(H26:H27)</f>
        <v>0</v>
      </c>
      <c r="I25" s="22">
        <f t="shared" ref="I25:K25" si="12">SUM(I26:I27)</f>
        <v>0</v>
      </c>
      <c r="J25" s="22">
        <f t="shared" si="12"/>
        <v>0</v>
      </c>
      <c r="K25" s="22">
        <f t="shared" si="12"/>
        <v>1625</v>
      </c>
      <c r="L25" s="23">
        <f t="shared" si="10"/>
        <v>1625</v>
      </c>
      <c r="M25" s="58">
        <f t="shared" si="3"/>
        <v>0</v>
      </c>
    </row>
    <row r="26" spans="1:13" ht="31.5" customHeight="1" thickBot="1">
      <c r="A26" s="116"/>
      <c r="B26" s="108"/>
      <c r="C26" s="116"/>
      <c r="D26" s="99"/>
      <c r="E26" s="116"/>
      <c r="F26" s="95"/>
      <c r="G26" s="68" t="s">
        <v>14</v>
      </c>
      <c r="H26" s="66">
        <v>0</v>
      </c>
      <c r="I26" s="66">
        <v>0</v>
      </c>
      <c r="J26" s="66">
        <v>0</v>
      </c>
      <c r="K26" s="66">
        <v>0</v>
      </c>
      <c r="L26" s="23">
        <f t="shared" si="10"/>
        <v>0</v>
      </c>
      <c r="M26" s="58">
        <f t="shared" si="3"/>
        <v>0</v>
      </c>
    </row>
    <row r="27" spans="1:13" ht="166.5" customHeight="1" thickBot="1">
      <c r="A27" s="116"/>
      <c r="B27" s="109"/>
      <c r="C27" s="116"/>
      <c r="D27" s="100"/>
      <c r="E27" s="116"/>
      <c r="F27" s="96"/>
      <c r="G27" s="68" t="s">
        <v>16</v>
      </c>
      <c r="H27" s="22">
        <v>0</v>
      </c>
      <c r="I27" s="22">
        <v>0</v>
      </c>
      <c r="J27" s="22">
        <v>0</v>
      </c>
      <c r="K27" s="22">
        <v>1625</v>
      </c>
      <c r="L27" s="23">
        <f t="shared" si="10"/>
        <v>1625</v>
      </c>
      <c r="M27" s="58">
        <f t="shared" si="3"/>
        <v>0</v>
      </c>
    </row>
    <row r="28" spans="1:13" ht="23.25" customHeight="1" thickBot="1">
      <c r="A28" s="116" t="s">
        <v>67</v>
      </c>
      <c r="B28" s="110" t="s">
        <v>39</v>
      </c>
      <c r="C28" s="116">
        <v>1</v>
      </c>
      <c r="D28" s="98" t="s">
        <v>60</v>
      </c>
      <c r="E28" s="119" t="s">
        <v>18</v>
      </c>
      <c r="F28" s="94" t="s">
        <v>119</v>
      </c>
      <c r="G28" s="68" t="s">
        <v>13</v>
      </c>
      <c r="H28" s="22">
        <f>SUM(H29:H30)</f>
        <v>17557.900000000001</v>
      </c>
      <c r="I28" s="22">
        <f t="shared" ref="I28:K28" si="13">SUM(I29:I30)</f>
        <v>69619.899999999994</v>
      </c>
      <c r="J28" s="22">
        <f t="shared" si="13"/>
        <v>73575.600000000006</v>
      </c>
      <c r="K28" s="22">
        <f t="shared" si="13"/>
        <v>103084.2</v>
      </c>
      <c r="L28" s="23">
        <f t="shared" si="10"/>
        <v>263837.59999999998</v>
      </c>
      <c r="M28" s="58">
        <f t="shared" si="3"/>
        <v>87177.799999999988</v>
      </c>
    </row>
    <row r="29" spans="1:13" ht="18" customHeight="1" thickBot="1">
      <c r="A29" s="116"/>
      <c r="B29" s="111"/>
      <c r="C29" s="116"/>
      <c r="D29" s="99"/>
      <c r="E29" s="119"/>
      <c r="F29" s="95"/>
      <c r="G29" s="68" t="s">
        <v>14</v>
      </c>
      <c r="H29" s="22">
        <f>H32+H36</f>
        <v>16680</v>
      </c>
      <c r="I29" s="22">
        <f t="shared" ref="I29:K29" si="14">I32+I36</f>
        <v>65988.899999999994</v>
      </c>
      <c r="J29" s="22">
        <f t="shared" si="14"/>
        <v>69327.8</v>
      </c>
      <c r="K29" s="22">
        <f t="shared" si="14"/>
        <v>96937</v>
      </c>
      <c r="L29" s="23">
        <f t="shared" si="10"/>
        <v>248933.7</v>
      </c>
      <c r="M29" s="58">
        <f t="shared" si="3"/>
        <v>82668.899999999994</v>
      </c>
    </row>
    <row r="30" spans="1:13" ht="39.75" customHeight="1" thickBot="1">
      <c r="A30" s="116"/>
      <c r="B30" s="112"/>
      <c r="C30" s="116"/>
      <c r="D30" s="100"/>
      <c r="E30" s="119"/>
      <c r="F30" s="96"/>
      <c r="G30" s="68" t="s">
        <v>16</v>
      </c>
      <c r="H30" s="22">
        <f>H33+H37</f>
        <v>877.9</v>
      </c>
      <c r="I30" s="22">
        <f t="shared" ref="I30:L30" si="15">I33+I37</f>
        <v>3631</v>
      </c>
      <c r="J30" s="22">
        <f t="shared" si="15"/>
        <v>4247.8</v>
      </c>
      <c r="K30" s="22">
        <f t="shared" si="15"/>
        <v>6147.2</v>
      </c>
      <c r="L30" s="22">
        <f t="shared" si="15"/>
        <v>14903.9</v>
      </c>
      <c r="M30" s="58">
        <f t="shared" si="3"/>
        <v>4508.8999999999996</v>
      </c>
    </row>
    <row r="31" spans="1:13" ht="29.25" customHeight="1" thickBot="1">
      <c r="A31" s="116" t="s">
        <v>68</v>
      </c>
      <c r="B31" s="107" t="s">
        <v>40</v>
      </c>
      <c r="C31" s="116">
        <v>1</v>
      </c>
      <c r="D31" s="98" t="s">
        <v>60</v>
      </c>
      <c r="E31" s="119" t="s">
        <v>135</v>
      </c>
      <c r="F31" s="94" t="s">
        <v>120</v>
      </c>
      <c r="G31" s="68" t="s">
        <v>13</v>
      </c>
      <c r="H31" s="22">
        <f>H32+H33</f>
        <v>0</v>
      </c>
      <c r="I31" s="22">
        <f t="shared" ref="I31:L31" si="16">I32+I33</f>
        <v>157.9</v>
      </c>
      <c r="J31" s="22">
        <f t="shared" si="16"/>
        <v>598.9</v>
      </c>
      <c r="K31" s="22">
        <f t="shared" si="16"/>
        <v>1045.2</v>
      </c>
      <c r="L31" s="22">
        <f t="shared" si="16"/>
        <v>1802</v>
      </c>
      <c r="M31" s="58">
        <f t="shared" si="3"/>
        <v>157.9</v>
      </c>
    </row>
    <row r="32" spans="1:13" ht="45.75" customHeight="1" thickBot="1">
      <c r="A32" s="116"/>
      <c r="B32" s="108"/>
      <c r="C32" s="116"/>
      <c r="D32" s="99"/>
      <c r="E32" s="119"/>
      <c r="F32" s="95"/>
      <c r="G32" s="68" t="s">
        <v>14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58">
        <f t="shared" si="3"/>
        <v>0</v>
      </c>
    </row>
    <row r="33" spans="1:13" ht="48.75" customHeight="1" thickBot="1">
      <c r="A33" s="116"/>
      <c r="B33" s="109"/>
      <c r="C33" s="116"/>
      <c r="D33" s="100"/>
      <c r="E33" s="119"/>
      <c r="F33" s="96"/>
      <c r="G33" s="68" t="s">
        <v>16</v>
      </c>
      <c r="H33" s="22">
        <v>0</v>
      </c>
      <c r="I33" s="22">
        <v>157.9</v>
      </c>
      <c r="J33" s="22">
        <v>598.9</v>
      </c>
      <c r="K33" s="22">
        <v>1045.2</v>
      </c>
      <c r="L33" s="23">
        <f>SUM(H33:K33)</f>
        <v>1802</v>
      </c>
      <c r="M33" s="58">
        <f t="shared" si="3"/>
        <v>157.9</v>
      </c>
    </row>
    <row r="34" spans="1:13" ht="111" customHeight="1" thickBot="1">
      <c r="A34" s="68" t="s">
        <v>70</v>
      </c>
      <c r="B34" s="29" t="s">
        <v>41</v>
      </c>
      <c r="C34" s="68" t="s">
        <v>21</v>
      </c>
      <c r="D34" s="72" t="s">
        <v>60</v>
      </c>
      <c r="E34" s="68" t="s">
        <v>122</v>
      </c>
      <c r="F34" s="68" t="s">
        <v>21</v>
      </c>
      <c r="G34" s="68" t="s">
        <v>21</v>
      </c>
      <c r="H34" s="68" t="s">
        <v>21</v>
      </c>
      <c r="I34" s="68" t="s">
        <v>21</v>
      </c>
      <c r="J34" s="68" t="s">
        <v>21</v>
      </c>
      <c r="K34" s="68" t="s">
        <v>21</v>
      </c>
      <c r="L34" s="68" t="s">
        <v>21</v>
      </c>
      <c r="M34" s="58"/>
    </row>
    <row r="35" spans="1:13" ht="28.5" customHeight="1" thickBot="1">
      <c r="A35" s="116" t="s">
        <v>69</v>
      </c>
      <c r="B35" s="107" t="s">
        <v>42</v>
      </c>
      <c r="C35" s="116">
        <v>1</v>
      </c>
      <c r="D35" s="98" t="s">
        <v>60</v>
      </c>
      <c r="E35" s="116" t="s">
        <v>133</v>
      </c>
      <c r="F35" s="94" t="s">
        <v>121</v>
      </c>
      <c r="G35" s="68" t="s">
        <v>19</v>
      </c>
      <c r="H35" s="22">
        <f>SUM(H36:H37)</f>
        <v>17557.900000000001</v>
      </c>
      <c r="I35" s="22">
        <f>I37+I36</f>
        <v>69462</v>
      </c>
      <c r="J35" s="22">
        <f t="shared" ref="J35:L35" si="17">SUM(J36:J37)</f>
        <v>72976.7</v>
      </c>
      <c r="K35" s="22">
        <f t="shared" si="17"/>
        <v>102039</v>
      </c>
      <c r="L35" s="22">
        <f t="shared" si="17"/>
        <v>262035.6</v>
      </c>
      <c r="M35" s="58">
        <f t="shared" si="3"/>
        <v>87019.9</v>
      </c>
    </row>
    <row r="36" spans="1:13" ht="33" customHeight="1" thickBot="1">
      <c r="A36" s="116"/>
      <c r="B36" s="108"/>
      <c r="C36" s="116"/>
      <c r="D36" s="99"/>
      <c r="E36" s="116"/>
      <c r="F36" s="95"/>
      <c r="G36" s="68" t="s">
        <v>14</v>
      </c>
      <c r="H36" s="22">
        <v>16680</v>
      </c>
      <c r="I36" s="22">
        <v>65988.899999999994</v>
      </c>
      <c r="J36" s="22">
        <v>69327.8</v>
      </c>
      <c r="K36" s="22">
        <v>96937</v>
      </c>
      <c r="L36" s="23">
        <f t="shared" si="10"/>
        <v>248933.7</v>
      </c>
      <c r="M36" s="58">
        <f t="shared" si="3"/>
        <v>82668.899999999994</v>
      </c>
    </row>
    <row r="37" spans="1:13" ht="36.75" customHeight="1" thickBot="1">
      <c r="A37" s="116"/>
      <c r="B37" s="109"/>
      <c r="C37" s="116"/>
      <c r="D37" s="100"/>
      <c r="E37" s="116"/>
      <c r="F37" s="96"/>
      <c r="G37" s="68" t="s">
        <v>16</v>
      </c>
      <c r="H37" s="22">
        <v>877.9</v>
      </c>
      <c r="I37" s="22">
        <v>3473.1</v>
      </c>
      <c r="J37" s="22">
        <v>3648.9</v>
      </c>
      <c r="K37" s="22">
        <v>5102</v>
      </c>
      <c r="L37" s="23">
        <f t="shared" si="10"/>
        <v>13101.9</v>
      </c>
      <c r="M37" s="58">
        <f t="shared" si="3"/>
        <v>4351</v>
      </c>
    </row>
    <row r="38" spans="1:13" ht="108.75" customHeight="1" thickBot="1">
      <c r="A38" s="68" t="s">
        <v>71</v>
      </c>
      <c r="B38" s="70" t="s">
        <v>43</v>
      </c>
      <c r="C38" s="68">
        <v>1</v>
      </c>
      <c r="D38" s="63" t="s">
        <v>60</v>
      </c>
      <c r="E38" s="68" t="s">
        <v>134</v>
      </c>
      <c r="F38" s="61" t="s">
        <v>21</v>
      </c>
      <c r="G38" s="61" t="s">
        <v>21</v>
      </c>
      <c r="H38" s="61" t="s">
        <v>21</v>
      </c>
      <c r="I38" s="61" t="s">
        <v>21</v>
      </c>
      <c r="J38" s="61" t="s">
        <v>21</v>
      </c>
      <c r="K38" s="61" t="s">
        <v>21</v>
      </c>
      <c r="L38" s="61" t="s">
        <v>21</v>
      </c>
      <c r="M38" s="58" t="e">
        <f t="shared" si="3"/>
        <v>#VALUE!</v>
      </c>
    </row>
    <row r="39" spans="1:13" ht="119.25" customHeight="1" thickBot="1">
      <c r="A39" s="68" t="s">
        <v>72</v>
      </c>
      <c r="B39" s="29" t="s">
        <v>44</v>
      </c>
      <c r="C39" s="68">
        <v>1</v>
      </c>
      <c r="D39" s="72" t="s">
        <v>60</v>
      </c>
      <c r="E39" s="68" t="s">
        <v>122</v>
      </c>
      <c r="F39" s="68" t="s">
        <v>21</v>
      </c>
      <c r="G39" s="68" t="s">
        <v>21</v>
      </c>
      <c r="H39" s="68" t="s">
        <v>21</v>
      </c>
      <c r="I39" s="68" t="s">
        <v>21</v>
      </c>
      <c r="J39" s="68" t="s">
        <v>21</v>
      </c>
      <c r="K39" s="68" t="s">
        <v>21</v>
      </c>
      <c r="L39" s="68" t="s">
        <v>21</v>
      </c>
      <c r="M39" s="58" t="e">
        <f t="shared" si="3"/>
        <v>#VALUE!</v>
      </c>
    </row>
    <row r="40" spans="1:13" ht="27" customHeight="1" thickBot="1">
      <c r="A40" s="119">
        <v>2</v>
      </c>
      <c r="B40" s="120" t="s">
        <v>20</v>
      </c>
      <c r="C40" s="116" t="s">
        <v>21</v>
      </c>
      <c r="D40" s="118" t="s">
        <v>61</v>
      </c>
      <c r="E40" s="88" t="s">
        <v>131</v>
      </c>
      <c r="F40" s="91" t="s">
        <v>21</v>
      </c>
      <c r="G40" s="69" t="s">
        <v>13</v>
      </c>
      <c r="H40" s="21">
        <f>SUM(H41:H42)</f>
        <v>0</v>
      </c>
      <c r="I40" s="21">
        <f t="shared" ref="I40:K40" si="18">SUM(I41:I42)</f>
        <v>267.3</v>
      </c>
      <c r="J40" s="21">
        <f t="shared" si="18"/>
        <v>1312.2</v>
      </c>
      <c r="K40" s="21">
        <f t="shared" si="18"/>
        <v>3067.6</v>
      </c>
      <c r="L40" s="23">
        <f t="shared" si="10"/>
        <v>4647.1000000000004</v>
      </c>
      <c r="M40" s="58">
        <f t="shared" si="3"/>
        <v>267.3</v>
      </c>
    </row>
    <row r="41" spans="1:13" ht="36.75" customHeight="1" thickBot="1">
      <c r="A41" s="119"/>
      <c r="B41" s="120"/>
      <c r="C41" s="116"/>
      <c r="D41" s="118"/>
      <c r="E41" s="89"/>
      <c r="F41" s="92"/>
      <c r="G41" s="69" t="s">
        <v>14</v>
      </c>
      <c r="H41" s="21">
        <f>H44+H50</f>
        <v>0</v>
      </c>
      <c r="I41" s="21">
        <f t="shared" ref="I41:L41" si="19">I44+I50</f>
        <v>0</v>
      </c>
      <c r="J41" s="21">
        <f t="shared" si="19"/>
        <v>0</v>
      </c>
      <c r="K41" s="21">
        <f t="shared" si="19"/>
        <v>0</v>
      </c>
      <c r="L41" s="21">
        <f t="shared" si="19"/>
        <v>0</v>
      </c>
      <c r="M41" s="58">
        <f t="shared" si="3"/>
        <v>0</v>
      </c>
    </row>
    <row r="42" spans="1:13" ht="37.5" customHeight="1" thickBot="1">
      <c r="A42" s="119"/>
      <c r="B42" s="120"/>
      <c r="C42" s="116"/>
      <c r="D42" s="118"/>
      <c r="E42" s="90"/>
      <c r="F42" s="93"/>
      <c r="G42" s="69" t="s">
        <v>16</v>
      </c>
      <c r="H42" s="21">
        <f>H45+H51+H62</f>
        <v>0</v>
      </c>
      <c r="I42" s="21">
        <f t="shared" ref="I42:K42" si="20">I45+I51+I62</f>
        <v>267.3</v>
      </c>
      <c r="J42" s="21">
        <f>J45+J51+J62+J66</f>
        <v>1312.2</v>
      </c>
      <c r="K42" s="21">
        <f t="shared" si="20"/>
        <v>3067.6</v>
      </c>
      <c r="L42" s="21">
        <f>I42+J42+K42</f>
        <v>4647.1000000000004</v>
      </c>
      <c r="M42" s="58">
        <f t="shared" si="3"/>
        <v>267.3</v>
      </c>
    </row>
    <row r="43" spans="1:13" ht="28.5" customHeight="1" thickBot="1">
      <c r="A43" s="116" t="s">
        <v>73</v>
      </c>
      <c r="B43" s="110" t="s">
        <v>45</v>
      </c>
      <c r="C43" s="116" t="s">
        <v>21</v>
      </c>
      <c r="D43" s="98" t="s">
        <v>62</v>
      </c>
      <c r="E43" s="116" t="s">
        <v>170</v>
      </c>
      <c r="F43" s="94" t="s">
        <v>104</v>
      </c>
      <c r="G43" s="68" t="s">
        <v>13</v>
      </c>
      <c r="H43" s="22">
        <f>SUM(H44:H45)</f>
        <v>0</v>
      </c>
      <c r="I43" s="22">
        <f t="shared" ref="I43:K43" si="21">SUM(I44:I45)</f>
        <v>250</v>
      </c>
      <c r="J43" s="22">
        <f t="shared" si="21"/>
        <v>0</v>
      </c>
      <c r="K43" s="22">
        <f t="shared" si="21"/>
        <v>0</v>
      </c>
      <c r="L43" s="23">
        <f t="shared" si="10"/>
        <v>250</v>
      </c>
      <c r="M43" s="58">
        <f t="shared" si="3"/>
        <v>250</v>
      </c>
    </row>
    <row r="44" spans="1:13" ht="30" customHeight="1" thickBot="1">
      <c r="A44" s="116"/>
      <c r="B44" s="111"/>
      <c r="C44" s="116"/>
      <c r="D44" s="99"/>
      <c r="E44" s="116"/>
      <c r="F44" s="95"/>
      <c r="G44" s="61" t="s">
        <v>14</v>
      </c>
      <c r="H44" s="65">
        <v>0</v>
      </c>
      <c r="I44" s="65">
        <v>0</v>
      </c>
      <c r="J44" s="65">
        <v>0</v>
      </c>
      <c r="K44" s="65">
        <v>0</v>
      </c>
      <c r="L44" s="65">
        <v>0</v>
      </c>
      <c r="M44" s="58">
        <f t="shared" si="3"/>
        <v>0</v>
      </c>
    </row>
    <row r="45" spans="1:13" ht="34.5" customHeight="1" thickBot="1">
      <c r="A45" s="116"/>
      <c r="B45" s="112"/>
      <c r="C45" s="116"/>
      <c r="D45" s="100"/>
      <c r="E45" s="116"/>
      <c r="F45" s="96"/>
      <c r="G45" s="68" t="s">
        <v>16</v>
      </c>
      <c r="H45" s="22">
        <v>0</v>
      </c>
      <c r="I45" s="22">
        <v>250</v>
      </c>
      <c r="J45" s="22">
        <v>0</v>
      </c>
      <c r="K45" s="22">
        <v>0</v>
      </c>
      <c r="L45" s="23">
        <f t="shared" si="10"/>
        <v>250</v>
      </c>
      <c r="M45" s="58">
        <f t="shared" si="3"/>
        <v>250</v>
      </c>
    </row>
    <row r="46" spans="1:13" ht="54.75" customHeight="1" thickBot="1">
      <c r="A46" s="68" t="s">
        <v>74</v>
      </c>
      <c r="B46" s="73" t="s">
        <v>46</v>
      </c>
      <c r="C46" s="68" t="s">
        <v>21</v>
      </c>
      <c r="D46" s="98" t="s">
        <v>62</v>
      </c>
      <c r="E46" s="82" t="s">
        <v>105</v>
      </c>
      <c r="F46" s="68" t="s">
        <v>21</v>
      </c>
      <c r="G46" s="68" t="s">
        <v>21</v>
      </c>
      <c r="H46" s="22" t="s">
        <v>21</v>
      </c>
      <c r="I46" s="22" t="s">
        <v>21</v>
      </c>
      <c r="J46" s="22" t="s">
        <v>21</v>
      </c>
      <c r="K46" s="22" t="s">
        <v>21</v>
      </c>
      <c r="L46" s="23" t="s">
        <v>21</v>
      </c>
      <c r="M46" s="58"/>
    </row>
    <row r="47" spans="1:13" ht="57.75" customHeight="1" thickBot="1">
      <c r="A47" s="68" t="s">
        <v>75</v>
      </c>
      <c r="B47" s="73" t="s">
        <v>47</v>
      </c>
      <c r="C47" s="68" t="s">
        <v>21</v>
      </c>
      <c r="D47" s="99"/>
      <c r="E47" s="82" t="s">
        <v>106</v>
      </c>
      <c r="F47" s="68" t="s">
        <v>21</v>
      </c>
      <c r="G47" s="68" t="s">
        <v>21</v>
      </c>
      <c r="H47" s="22" t="s">
        <v>21</v>
      </c>
      <c r="I47" s="22" t="s">
        <v>21</v>
      </c>
      <c r="J47" s="22" t="s">
        <v>21</v>
      </c>
      <c r="K47" s="22" t="s">
        <v>21</v>
      </c>
      <c r="L47" s="22" t="s">
        <v>21</v>
      </c>
      <c r="M47" s="58"/>
    </row>
    <row r="48" spans="1:13" ht="44.25" customHeight="1" thickBot="1">
      <c r="A48" s="61" t="s">
        <v>76</v>
      </c>
      <c r="B48" s="60" t="s">
        <v>22</v>
      </c>
      <c r="C48" s="61" t="s">
        <v>21</v>
      </c>
      <c r="D48" s="100"/>
      <c r="E48" s="82" t="s">
        <v>169</v>
      </c>
      <c r="F48" s="68" t="s">
        <v>21</v>
      </c>
      <c r="G48" s="68" t="s">
        <v>21</v>
      </c>
      <c r="H48" s="22" t="s">
        <v>21</v>
      </c>
      <c r="I48" s="22" t="s">
        <v>21</v>
      </c>
      <c r="J48" s="22" t="s">
        <v>21</v>
      </c>
      <c r="K48" s="22" t="s">
        <v>21</v>
      </c>
      <c r="L48" s="22" t="s">
        <v>21</v>
      </c>
      <c r="M48" s="58"/>
    </row>
    <row r="49" spans="1:13" ht="100.5" customHeight="1" thickBot="1">
      <c r="A49" s="116" t="s">
        <v>77</v>
      </c>
      <c r="B49" s="107" t="s">
        <v>48</v>
      </c>
      <c r="C49" s="116" t="s">
        <v>21</v>
      </c>
      <c r="D49" s="121" t="s">
        <v>61</v>
      </c>
      <c r="E49" s="116" t="s">
        <v>168</v>
      </c>
      <c r="F49" s="94" t="s">
        <v>132</v>
      </c>
      <c r="G49" s="68" t="s">
        <v>49</v>
      </c>
      <c r="H49" s="66">
        <f>SUM(H50:H51)</f>
        <v>0</v>
      </c>
      <c r="I49" s="66">
        <f t="shared" ref="I49:K49" si="22">SUM(I50:I51)</f>
        <v>0</v>
      </c>
      <c r="J49" s="66">
        <f t="shared" si="22"/>
        <v>1188.7</v>
      </c>
      <c r="K49" s="66">
        <f t="shared" si="22"/>
        <v>3039.2</v>
      </c>
      <c r="L49" s="23">
        <f t="shared" si="10"/>
        <v>4227.8999999999996</v>
      </c>
      <c r="M49" s="58">
        <f t="shared" si="3"/>
        <v>0</v>
      </c>
    </row>
    <row r="50" spans="1:13" ht="106.5" customHeight="1" thickBot="1">
      <c r="A50" s="116"/>
      <c r="B50" s="108"/>
      <c r="C50" s="116"/>
      <c r="D50" s="121"/>
      <c r="E50" s="116"/>
      <c r="F50" s="95"/>
      <c r="G50" s="61" t="s">
        <v>14</v>
      </c>
      <c r="H50" s="65">
        <f>H53</f>
        <v>0</v>
      </c>
      <c r="I50" s="65">
        <f t="shared" ref="I50:L50" si="23">I53</f>
        <v>0</v>
      </c>
      <c r="J50" s="65">
        <f t="shared" si="23"/>
        <v>0</v>
      </c>
      <c r="K50" s="65">
        <f t="shared" si="23"/>
        <v>0</v>
      </c>
      <c r="L50" s="65">
        <f t="shared" si="23"/>
        <v>0</v>
      </c>
      <c r="M50" s="58">
        <f t="shared" si="3"/>
        <v>0</v>
      </c>
    </row>
    <row r="51" spans="1:13" ht="86.25" customHeight="1" thickBot="1">
      <c r="A51" s="116"/>
      <c r="B51" s="109"/>
      <c r="C51" s="116"/>
      <c r="D51" s="121"/>
      <c r="E51" s="116"/>
      <c r="F51" s="96"/>
      <c r="G51" s="68" t="s">
        <v>16</v>
      </c>
      <c r="H51" s="22">
        <f>H54</f>
        <v>0</v>
      </c>
      <c r="I51" s="22">
        <f t="shared" ref="I51:L51" si="24">I54</f>
        <v>0</v>
      </c>
      <c r="J51" s="22">
        <f t="shared" si="24"/>
        <v>1188.7</v>
      </c>
      <c r="K51" s="22">
        <f t="shared" si="24"/>
        <v>3039.2</v>
      </c>
      <c r="L51" s="22">
        <f t="shared" si="24"/>
        <v>4227.8999999999996</v>
      </c>
      <c r="M51" s="58">
        <f t="shared" si="3"/>
        <v>0</v>
      </c>
    </row>
    <row r="52" spans="1:13" ht="23.25" customHeight="1" thickBot="1">
      <c r="A52" s="116" t="s">
        <v>78</v>
      </c>
      <c r="B52" s="107" t="s">
        <v>50</v>
      </c>
      <c r="C52" s="116" t="s">
        <v>21</v>
      </c>
      <c r="D52" s="121" t="s">
        <v>61</v>
      </c>
      <c r="E52" s="116" t="s">
        <v>131</v>
      </c>
      <c r="F52" s="94" t="s">
        <v>107</v>
      </c>
      <c r="G52" s="68" t="s">
        <v>49</v>
      </c>
      <c r="H52" s="22">
        <f>SUM(H53:H54)</f>
        <v>0</v>
      </c>
      <c r="I52" s="22">
        <v>0</v>
      </c>
      <c r="J52" s="22">
        <f>J54+J53</f>
        <v>1188.7</v>
      </c>
      <c r="K52" s="22">
        <f t="shared" ref="K52" si="25">SUM(K53:K54)</f>
        <v>3039.2</v>
      </c>
      <c r="L52" s="23">
        <f t="shared" si="10"/>
        <v>4227.8999999999996</v>
      </c>
      <c r="M52" s="58">
        <f t="shared" si="3"/>
        <v>0</v>
      </c>
    </row>
    <row r="53" spans="1:13" ht="106.5" customHeight="1" thickBot="1">
      <c r="A53" s="116"/>
      <c r="B53" s="108"/>
      <c r="C53" s="116"/>
      <c r="D53" s="121"/>
      <c r="E53" s="116"/>
      <c r="F53" s="95"/>
      <c r="G53" s="61" t="s">
        <v>14</v>
      </c>
      <c r="H53" s="22">
        <v>0</v>
      </c>
      <c r="I53" s="22">
        <v>0</v>
      </c>
      <c r="J53" s="22">
        <v>0</v>
      </c>
      <c r="K53" s="22">
        <v>0</v>
      </c>
      <c r="L53" s="23">
        <f t="shared" si="10"/>
        <v>0</v>
      </c>
      <c r="M53" s="58">
        <f t="shared" si="3"/>
        <v>0</v>
      </c>
    </row>
    <row r="54" spans="1:13" ht="163.5" customHeight="1" thickBot="1">
      <c r="A54" s="116"/>
      <c r="B54" s="109"/>
      <c r="C54" s="116"/>
      <c r="D54" s="121"/>
      <c r="E54" s="116"/>
      <c r="F54" s="96"/>
      <c r="G54" s="68" t="s">
        <v>16</v>
      </c>
      <c r="H54" s="22">
        <v>0</v>
      </c>
      <c r="I54" s="22">
        <v>0</v>
      </c>
      <c r="J54" s="22">
        <v>1188.7</v>
      </c>
      <c r="K54" s="22">
        <v>3039.2</v>
      </c>
      <c r="L54" s="23">
        <f t="shared" si="10"/>
        <v>4227.8999999999996</v>
      </c>
      <c r="M54" s="58">
        <f t="shared" si="3"/>
        <v>0</v>
      </c>
    </row>
    <row r="55" spans="1:13" ht="127.5" customHeight="1" thickBot="1">
      <c r="A55" s="68" t="s">
        <v>79</v>
      </c>
      <c r="B55" s="70" t="s">
        <v>51</v>
      </c>
      <c r="C55" s="68" t="s">
        <v>21</v>
      </c>
      <c r="D55" s="123" t="s">
        <v>61</v>
      </c>
      <c r="E55" s="68" t="s">
        <v>122</v>
      </c>
      <c r="F55" s="68" t="s">
        <v>21</v>
      </c>
      <c r="G55" s="62" t="s">
        <v>21</v>
      </c>
      <c r="H55" s="62" t="s">
        <v>21</v>
      </c>
      <c r="I55" s="62" t="s">
        <v>21</v>
      </c>
      <c r="J55" s="62" t="s">
        <v>21</v>
      </c>
      <c r="K55" s="62" t="s">
        <v>21</v>
      </c>
      <c r="L55" s="62" t="s">
        <v>21</v>
      </c>
      <c r="M55" s="58" t="e">
        <f t="shared" si="3"/>
        <v>#VALUE!</v>
      </c>
    </row>
    <row r="56" spans="1:13" ht="81.75" customHeight="1" thickBot="1">
      <c r="A56" s="68" t="s">
        <v>23</v>
      </c>
      <c r="B56" s="29" t="s">
        <v>108</v>
      </c>
      <c r="C56" s="68" t="s">
        <v>21</v>
      </c>
      <c r="D56" s="127"/>
      <c r="E56" s="27" t="s">
        <v>164</v>
      </c>
      <c r="F56" s="68" t="s">
        <v>21</v>
      </c>
      <c r="G56" s="68" t="s">
        <v>21</v>
      </c>
      <c r="H56" s="22" t="s">
        <v>21</v>
      </c>
      <c r="I56" s="22" t="s">
        <v>21</v>
      </c>
      <c r="J56" s="22" t="s">
        <v>21</v>
      </c>
      <c r="K56" s="22" t="s">
        <v>21</v>
      </c>
      <c r="L56" s="23" t="s">
        <v>21</v>
      </c>
      <c r="M56" s="58" t="e">
        <f t="shared" si="3"/>
        <v>#VALUE!</v>
      </c>
    </row>
    <row r="57" spans="1:13" ht="30.75" thickBot="1">
      <c r="A57" s="68" t="s">
        <v>24</v>
      </c>
      <c r="B57" s="73" t="s">
        <v>25</v>
      </c>
      <c r="C57" s="68" t="s">
        <v>21</v>
      </c>
      <c r="D57" s="127"/>
      <c r="E57" s="27" t="s">
        <v>164</v>
      </c>
      <c r="F57" s="68" t="s">
        <v>21</v>
      </c>
      <c r="G57" s="68" t="s">
        <v>21</v>
      </c>
      <c r="H57" s="22" t="s">
        <v>21</v>
      </c>
      <c r="I57" s="22" t="s">
        <v>21</v>
      </c>
      <c r="J57" s="22" t="s">
        <v>21</v>
      </c>
      <c r="K57" s="22" t="s">
        <v>21</v>
      </c>
      <c r="L57" s="23" t="s">
        <v>21</v>
      </c>
      <c r="M57" s="58" t="e">
        <f t="shared" si="3"/>
        <v>#VALUE!</v>
      </c>
    </row>
    <row r="58" spans="1:13" ht="30.75" thickBot="1">
      <c r="A58" s="68" t="s">
        <v>26</v>
      </c>
      <c r="B58" s="73" t="s">
        <v>27</v>
      </c>
      <c r="C58" s="68" t="s">
        <v>21</v>
      </c>
      <c r="D58" s="127"/>
      <c r="E58" s="27" t="s">
        <v>164</v>
      </c>
      <c r="F58" s="68" t="s">
        <v>21</v>
      </c>
      <c r="G58" s="68" t="s">
        <v>21</v>
      </c>
      <c r="H58" s="22" t="s">
        <v>21</v>
      </c>
      <c r="I58" s="22" t="s">
        <v>21</v>
      </c>
      <c r="J58" s="22" t="s">
        <v>21</v>
      </c>
      <c r="K58" s="22" t="s">
        <v>21</v>
      </c>
      <c r="L58" s="23" t="s">
        <v>21</v>
      </c>
      <c r="M58" s="58" t="e">
        <f t="shared" si="3"/>
        <v>#VALUE!</v>
      </c>
    </row>
    <row r="59" spans="1:13" ht="48" customHeight="1" thickBot="1">
      <c r="A59" s="82" t="s">
        <v>28</v>
      </c>
      <c r="B59" s="84" t="s">
        <v>29</v>
      </c>
      <c r="C59" s="82"/>
      <c r="D59" s="127"/>
      <c r="E59" s="27" t="s">
        <v>167</v>
      </c>
      <c r="F59" s="82" t="s">
        <v>21</v>
      </c>
      <c r="G59" s="82" t="s">
        <v>21</v>
      </c>
      <c r="H59" s="22" t="s">
        <v>21</v>
      </c>
      <c r="I59" s="22" t="s">
        <v>21</v>
      </c>
      <c r="J59" s="22" t="s">
        <v>21</v>
      </c>
      <c r="K59" s="22" t="s">
        <v>21</v>
      </c>
      <c r="L59" s="23" t="s">
        <v>21</v>
      </c>
      <c r="M59" s="58"/>
    </row>
    <row r="60" spans="1:13" ht="60.75" thickBot="1">
      <c r="A60" s="82" t="s">
        <v>165</v>
      </c>
      <c r="B60" s="84" t="s">
        <v>166</v>
      </c>
      <c r="C60" s="68" t="s">
        <v>21</v>
      </c>
      <c r="D60" s="128"/>
      <c r="E60" s="27" t="s">
        <v>164</v>
      </c>
      <c r="F60" s="68" t="s">
        <v>21</v>
      </c>
      <c r="G60" s="68" t="s">
        <v>21</v>
      </c>
      <c r="H60" s="22" t="s">
        <v>21</v>
      </c>
      <c r="I60" s="22" t="s">
        <v>21</v>
      </c>
      <c r="J60" s="22" t="s">
        <v>21</v>
      </c>
      <c r="K60" s="22" t="s">
        <v>21</v>
      </c>
      <c r="L60" s="23" t="s">
        <v>21</v>
      </c>
      <c r="M60" s="58" t="e">
        <f t="shared" si="3"/>
        <v>#VALUE!</v>
      </c>
    </row>
    <row r="61" spans="1:13" ht="27" customHeight="1" thickBot="1">
      <c r="A61" s="116" t="s">
        <v>80</v>
      </c>
      <c r="B61" s="126" t="s">
        <v>95</v>
      </c>
      <c r="C61" s="117" t="s">
        <v>21</v>
      </c>
      <c r="D61" s="98" t="s">
        <v>62</v>
      </c>
      <c r="E61" s="94" t="s">
        <v>123</v>
      </c>
      <c r="F61" s="94" t="s">
        <v>109</v>
      </c>
      <c r="G61" s="68" t="s">
        <v>49</v>
      </c>
      <c r="H61" s="24">
        <f>SUM(H62)</f>
        <v>0</v>
      </c>
      <c r="I61" s="24">
        <v>17.3</v>
      </c>
      <c r="J61" s="24">
        <v>4.3</v>
      </c>
      <c r="K61" s="24">
        <f t="shared" ref="K61" si="26">SUM(K62)</f>
        <v>28.4</v>
      </c>
      <c r="L61" s="23">
        <f t="shared" si="10"/>
        <v>50</v>
      </c>
      <c r="M61" s="58">
        <f t="shared" si="3"/>
        <v>17.3</v>
      </c>
    </row>
    <row r="62" spans="1:13" ht="67.5" customHeight="1" thickBot="1">
      <c r="A62" s="116"/>
      <c r="B62" s="126"/>
      <c r="C62" s="117"/>
      <c r="D62" s="99"/>
      <c r="E62" s="95"/>
      <c r="F62" s="95"/>
      <c r="G62" s="68" t="s">
        <v>16</v>
      </c>
      <c r="H62" s="24">
        <v>0</v>
      </c>
      <c r="I62" s="24">
        <v>17.3</v>
      </c>
      <c r="J62" s="24">
        <v>4.3</v>
      </c>
      <c r="K62" s="24">
        <v>28.4</v>
      </c>
      <c r="L62" s="23">
        <f t="shared" ref="L62" si="27">SUM(H62:K62)</f>
        <v>50</v>
      </c>
      <c r="M62" s="58">
        <f t="shared" si="3"/>
        <v>17.3</v>
      </c>
    </row>
    <row r="63" spans="1:13" ht="84" customHeight="1" thickBot="1">
      <c r="A63" s="68" t="s">
        <v>81</v>
      </c>
      <c r="B63" s="73" t="s">
        <v>96</v>
      </c>
      <c r="C63" s="71" t="s">
        <v>21</v>
      </c>
      <c r="D63" s="129"/>
      <c r="E63" s="68" t="s">
        <v>122</v>
      </c>
      <c r="F63" s="61" t="s">
        <v>21</v>
      </c>
      <c r="G63" s="61" t="s">
        <v>21</v>
      </c>
      <c r="H63" s="65" t="s">
        <v>21</v>
      </c>
      <c r="I63" s="65" t="s">
        <v>21</v>
      </c>
      <c r="J63" s="65" t="s">
        <v>21</v>
      </c>
      <c r="K63" s="65" t="s">
        <v>21</v>
      </c>
      <c r="L63" s="23" t="s">
        <v>21</v>
      </c>
      <c r="M63" s="58" t="e">
        <f t="shared" si="3"/>
        <v>#VALUE!</v>
      </c>
    </row>
    <row r="64" spans="1:13" ht="13.5" customHeight="1">
      <c r="A64" s="94" t="s">
        <v>141</v>
      </c>
      <c r="B64" s="123" t="s">
        <v>97</v>
      </c>
      <c r="C64" s="91" t="s">
        <v>21</v>
      </c>
      <c r="D64" s="98" t="s">
        <v>99</v>
      </c>
      <c r="E64" s="94" t="s">
        <v>124</v>
      </c>
      <c r="F64" s="94" t="s">
        <v>130</v>
      </c>
      <c r="G64" s="94" t="s">
        <v>49</v>
      </c>
      <c r="H64" s="137">
        <f>H66</f>
        <v>0</v>
      </c>
      <c r="I64" s="137">
        <f t="shared" ref="I64:L64" si="28">I66</f>
        <v>0</v>
      </c>
      <c r="J64" s="137">
        <f t="shared" si="28"/>
        <v>119.2</v>
      </c>
      <c r="K64" s="137">
        <f t="shared" si="28"/>
        <v>0</v>
      </c>
      <c r="L64" s="137">
        <f t="shared" si="28"/>
        <v>119.2</v>
      </c>
      <c r="M64" s="58">
        <f t="shared" si="3"/>
        <v>0</v>
      </c>
    </row>
    <row r="65" spans="1:13" ht="21.75" customHeight="1" thickBot="1">
      <c r="A65" s="95"/>
      <c r="B65" s="124"/>
      <c r="C65" s="92"/>
      <c r="D65" s="99"/>
      <c r="E65" s="95"/>
      <c r="F65" s="95"/>
      <c r="G65" s="96"/>
      <c r="H65" s="138"/>
      <c r="I65" s="138"/>
      <c r="J65" s="138"/>
      <c r="K65" s="138"/>
      <c r="L65" s="138"/>
      <c r="M65" s="58">
        <f t="shared" si="3"/>
        <v>0</v>
      </c>
    </row>
    <row r="66" spans="1:13" ht="17.25" customHeight="1">
      <c r="A66" s="95"/>
      <c r="B66" s="124"/>
      <c r="C66" s="92"/>
      <c r="D66" s="99"/>
      <c r="E66" s="95"/>
      <c r="F66" s="95"/>
      <c r="G66" s="94" t="s">
        <v>98</v>
      </c>
      <c r="H66" s="137">
        <v>0</v>
      </c>
      <c r="I66" s="137">
        <v>0</v>
      </c>
      <c r="J66" s="137">
        <v>119.2</v>
      </c>
      <c r="K66" s="137">
        <v>0</v>
      </c>
      <c r="L66" s="140">
        <f>H66+I66+J66+K66</f>
        <v>119.2</v>
      </c>
      <c r="M66" s="58">
        <f t="shared" si="3"/>
        <v>0</v>
      </c>
    </row>
    <row r="67" spans="1:13" ht="12.75" customHeight="1" thickBot="1">
      <c r="A67" s="96"/>
      <c r="B67" s="125"/>
      <c r="C67" s="93"/>
      <c r="D67" s="100"/>
      <c r="E67" s="95"/>
      <c r="F67" s="96"/>
      <c r="G67" s="96"/>
      <c r="H67" s="138"/>
      <c r="I67" s="139"/>
      <c r="J67" s="138"/>
      <c r="K67" s="138"/>
      <c r="L67" s="141"/>
      <c r="M67" s="58">
        <f t="shared" si="3"/>
        <v>0</v>
      </c>
    </row>
    <row r="68" spans="1:13" ht="82.5" customHeight="1" thickBot="1">
      <c r="A68" s="64" t="s">
        <v>142</v>
      </c>
      <c r="B68" s="41" t="s">
        <v>143</v>
      </c>
      <c r="C68" s="42" t="s">
        <v>21</v>
      </c>
      <c r="D68" s="79" t="s">
        <v>99</v>
      </c>
      <c r="E68" s="81" t="s">
        <v>144</v>
      </c>
      <c r="F68" s="80" t="s">
        <v>21</v>
      </c>
      <c r="G68" s="61" t="s">
        <v>21</v>
      </c>
      <c r="H68" s="65" t="s">
        <v>21</v>
      </c>
      <c r="I68" s="65" t="s">
        <v>21</v>
      </c>
      <c r="J68" s="65" t="s">
        <v>21</v>
      </c>
      <c r="K68" s="65" t="s">
        <v>21</v>
      </c>
      <c r="L68" s="23" t="s">
        <v>21</v>
      </c>
      <c r="M68" s="58"/>
    </row>
    <row r="69" spans="1:13" ht="91.5" customHeight="1" thickBot="1">
      <c r="A69" s="64" t="s">
        <v>142</v>
      </c>
      <c r="B69" s="41" t="s">
        <v>145</v>
      </c>
      <c r="C69" s="42" t="s">
        <v>21</v>
      </c>
      <c r="D69" s="43" t="s">
        <v>99</v>
      </c>
      <c r="E69" s="44" t="s">
        <v>146</v>
      </c>
      <c r="F69" s="61" t="s">
        <v>21</v>
      </c>
      <c r="G69" s="61" t="s">
        <v>21</v>
      </c>
      <c r="H69" s="65" t="s">
        <v>21</v>
      </c>
      <c r="I69" s="65" t="s">
        <v>21</v>
      </c>
      <c r="J69" s="65" t="s">
        <v>21</v>
      </c>
      <c r="K69" s="65" t="s">
        <v>21</v>
      </c>
      <c r="L69" s="23" t="s">
        <v>21</v>
      </c>
      <c r="M69" s="58"/>
    </row>
    <row r="70" spans="1:13" ht="26.25" customHeight="1" thickBot="1">
      <c r="A70" s="119">
        <v>3</v>
      </c>
      <c r="B70" s="120" t="s">
        <v>30</v>
      </c>
      <c r="C70" s="117" t="s">
        <v>21</v>
      </c>
      <c r="D70" s="101" t="s">
        <v>100</v>
      </c>
      <c r="E70" s="94" t="s">
        <v>125</v>
      </c>
      <c r="F70" s="91" t="s">
        <v>21</v>
      </c>
      <c r="G70" s="69" t="s">
        <v>13</v>
      </c>
      <c r="H70" s="30">
        <f>H71+H72+H73</f>
        <v>0</v>
      </c>
      <c r="I70" s="30">
        <f t="shared" ref="I70:L70" si="29">I71+I72+I73</f>
        <v>987.7</v>
      </c>
      <c r="J70" s="30">
        <f t="shared" si="29"/>
        <v>-246.9</v>
      </c>
      <c r="K70" s="30">
        <f t="shared" si="29"/>
        <v>0</v>
      </c>
      <c r="L70" s="30">
        <f t="shared" si="29"/>
        <v>740.8</v>
      </c>
      <c r="M70" s="58">
        <f t="shared" si="3"/>
        <v>987.7</v>
      </c>
    </row>
    <row r="71" spans="1:13" ht="33.75" customHeight="1" thickBot="1">
      <c r="A71" s="119"/>
      <c r="B71" s="120"/>
      <c r="C71" s="117"/>
      <c r="D71" s="102"/>
      <c r="E71" s="95"/>
      <c r="F71" s="92"/>
      <c r="G71" s="69" t="s">
        <v>15</v>
      </c>
      <c r="H71" s="31">
        <f>H75</f>
        <v>0</v>
      </c>
      <c r="I71" s="31">
        <f t="shared" ref="I71:L71" si="30">I75</f>
        <v>259.5</v>
      </c>
      <c r="J71" s="31">
        <f t="shared" si="30"/>
        <v>-64.900000000000006</v>
      </c>
      <c r="K71" s="31">
        <f t="shared" si="30"/>
        <v>0</v>
      </c>
      <c r="L71" s="31">
        <f t="shared" si="30"/>
        <v>194.6</v>
      </c>
      <c r="M71" s="58">
        <f t="shared" si="3"/>
        <v>259.5</v>
      </c>
    </row>
    <row r="72" spans="1:13" ht="18.75" customHeight="1" thickBot="1">
      <c r="A72" s="119"/>
      <c r="B72" s="120"/>
      <c r="C72" s="117"/>
      <c r="D72" s="102"/>
      <c r="E72" s="95"/>
      <c r="F72" s="92"/>
      <c r="G72" s="69" t="s">
        <v>14</v>
      </c>
      <c r="H72" s="30">
        <f>H76</f>
        <v>0</v>
      </c>
      <c r="I72" s="30">
        <f t="shared" ref="I72:L72" si="31">I76</f>
        <v>244.3</v>
      </c>
      <c r="J72" s="30">
        <f t="shared" si="31"/>
        <v>-61.1</v>
      </c>
      <c r="K72" s="30">
        <f t="shared" si="31"/>
        <v>0</v>
      </c>
      <c r="L72" s="30">
        <f t="shared" si="31"/>
        <v>183.20000000000002</v>
      </c>
      <c r="M72" s="58">
        <f t="shared" si="3"/>
        <v>244.3</v>
      </c>
    </row>
    <row r="73" spans="1:13" ht="20.25" customHeight="1" thickBot="1">
      <c r="A73" s="119"/>
      <c r="B73" s="120"/>
      <c r="C73" s="117"/>
      <c r="D73" s="106"/>
      <c r="E73" s="96"/>
      <c r="F73" s="93"/>
      <c r="G73" s="69" t="s">
        <v>16</v>
      </c>
      <c r="H73" s="30">
        <f>H77</f>
        <v>0</v>
      </c>
      <c r="I73" s="30">
        <f t="shared" ref="I73:L73" si="32">I77</f>
        <v>483.9</v>
      </c>
      <c r="J73" s="30">
        <f t="shared" si="32"/>
        <v>-120.9</v>
      </c>
      <c r="K73" s="30">
        <f t="shared" si="32"/>
        <v>0</v>
      </c>
      <c r="L73" s="30">
        <f t="shared" si="32"/>
        <v>363</v>
      </c>
      <c r="M73" s="58">
        <f t="shared" si="3"/>
        <v>483.9</v>
      </c>
    </row>
    <row r="74" spans="1:13" ht="16.5" thickBot="1">
      <c r="A74" s="116" t="s">
        <v>82</v>
      </c>
      <c r="B74" s="123" t="s">
        <v>52</v>
      </c>
      <c r="C74" s="117" t="s">
        <v>21</v>
      </c>
      <c r="D74" s="98" t="s">
        <v>100</v>
      </c>
      <c r="E74" s="94" t="s">
        <v>126</v>
      </c>
      <c r="F74" s="94" t="s">
        <v>110</v>
      </c>
      <c r="G74" s="68" t="s">
        <v>13</v>
      </c>
      <c r="H74" s="65">
        <f>SUM(H75:H77)</f>
        <v>0</v>
      </c>
      <c r="I74" s="66">
        <f>SUM(I75:I77)</f>
        <v>987.7</v>
      </c>
      <c r="J74" s="25">
        <f t="shared" ref="J74" si="33">SUM(J75:J77)</f>
        <v>-246.9</v>
      </c>
      <c r="K74" s="25">
        <f t="shared" ref="K74" si="34">SUM(K75:K77)</f>
        <v>0</v>
      </c>
      <c r="L74" s="23">
        <f t="shared" si="10"/>
        <v>740.80000000000007</v>
      </c>
      <c r="M74" s="58">
        <f t="shared" si="3"/>
        <v>987.7</v>
      </c>
    </row>
    <row r="75" spans="1:13" ht="32.25" thickBot="1">
      <c r="A75" s="116"/>
      <c r="B75" s="124"/>
      <c r="C75" s="117"/>
      <c r="D75" s="99"/>
      <c r="E75" s="95"/>
      <c r="F75" s="95"/>
      <c r="G75" s="68" t="s">
        <v>15</v>
      </c>
      <c r="H75" s="65">
        <v>0</v>
      </c>
      <c r="I75" s="22">
        <v>259.5</v>
      </c>
      <c r="J75" s="25">
        <v>-64.900000000000006</v>
      </c>
      <c r="K75" s="25">
        <v>0</v>
      </c>
      <c r="L75" s="23">
        <f t="shared" si="10"/>
        <v>194.6</v>
      </c>
      <c r="M75" s="58">
        <f t="shared" si="3"/>
        <v>259.5</v>
      </c>
    </row>
    <row r="76" spans="1:13" ht="25.5" customHeight="1" thickBot="1">
      <c r="A76" s="116"/>
      <c r="B76" s="124"/>
      <c r="C76" s="117"/>
      <c r="D76" s="99"/>
      <c r="E76" s="95"/>
      <c r="F76" s="95"/>
      <c r="G76" s="68" t="s">
        <v>14</v>
      </c>
      <c r="H76" s="22">
        <v>0</v>
      </c>
      <c r="I76" s="22">
        <v>244.3</v>
      </c>
      <c r="J76" s="26">
        <v>-61.1</v>
      </c>
      <c r="K76" s="26">
        <v>0</v>
      </c>
      <c r="L76" s="23">
        <f t="shared" si="10"/>
        <v>183.20000000000002</v>
      </c>
      <c r="M76" s="58">
        <f t="shared" si="3"/>
        <v>244.3</v>
      </c>
    </row>
    <row r="77" spans="1:13" ht="86.25" customHeight="1" thickBot="1">
      <c r="A77" s="116"/>
      <c r="B77" s="125"/>
      <c r="C77" s="117"/>
      <c r="D77" s="100"/>
      <c r="E77" s="96"/>
      <c r="F77" s="96"/>
      <c r="G77" s="68" t="s">
        <v>16</v>
      </c>
      <c r="H77" s="65">
        <v>0</v>
      </c>
      <c r="I77" s="22">
        <v>483.9</v>
      </c>
      <c r="J77" s="22">
        <v>-120.9</v>
      </c>
      <c r="K77" s="25">
        <v>0</v>
      </c>
      <c r="L77" s="23">
        <f t="shared" si="10"/>
        <v>363</v>
      </c>
      <c r="M77" s="58">
        <f t="shared" si="3"/>
        <v>483.9</v>
      </c>
    </row>
    <row r="78" spans="1:13" ht="20.25" customHeight="1">
      <c r="A78" s="94" t="s">
        <v>147</v>
      </c>
      <c r="B78" s="123" t="s">
        <v>101</v>
      </c>
      <c r="C78" s="91" t="s">
        <v>21</v>
      </c>
      <c r="D78" s="98" t="s">
        <v>61</v>
      </c>
      <c r="E78" s="94" t="s">
        <v>163</v>
      </c>
      <c r="F78" s="94" t="s">
        <v>114</v>
      </c>
      <c r="G78" s="144" t="s">
        <v>13</v>
      </c>
      <c r="H78" s="142">
        <f>H81+H82</f>
        <v>0</v>
      </c>
      <c r="I78" s="142">
        <f t="shared" ref="I78:L78" si="35">I81+I82</f>
        <v>0</v>
      </c>
      <c r="J78" s="142">
        <f t="shared" si="35"/>
        <v>0</v>
      </c>
      <c r="K78" s="142">
        <f t="shared" si="35"/>
        <v>786.8</v>
      </c>
      <c r="L78" s="142">
        <f t="shared" si="35"/>
        <v>786.8</v>
      </c>
      <c r="M78" s="58">
        <f t="shared" si="3"/>
        <v>0</v>
      </c>
    </row>
    <row r="79" spans="1:13" ht="6.75" customHeight="1" thickBot="1">
      <c r="A79" s="95"/>
      <c r="B79" s="124"/>
      <c r="C79" s="92"/>
      <c r="D79" s="99"/>
      <c r="E79" s="95"/>
      <c r="F79" s="95"/>
      <c r="G79" s="145"/>
      <c r="H79" s="143"/>
      <c r="I79" s="143"/>
      <c r="J79" s="143"/>
      <c r="K79" s="143"/>
      <c r="L79" s="143"/>
      <c r="M79" s="58">
        <f t="shared" si="3"/>
        <v>0</v>
      </c>
    </row>
    <row r="80" spans="1:13" ht="1.5" customHeight="1">
      <c r="A80" s="95"/>
      <c r="B80" s="124"/>
      <c r="C80" s="92"/>
      <c r="D80" s="99"/>
      <c r="E80" s="95"/>
      <c r="F80" s="95"/>
      <c r="G80" s="34"/>
      <c r="H80" s="35"/>
      <c r="I80" s="35"/>
      <c r="J80" s="35"/>
      <c r="K80" s="35"/>
      <c r="L80" s="36"/>
      <c r="M80" s="58"/>
    </row>
    <row r="81" spans="1:13" ht="36" customHeight="1" thickBot="1">
      <c r="A81" s="95"/>
      <c r="B81" s="124"/>
      <c r="C81" s="92"/>
      <c r="D81" s="99"/>
      <c r="E81" s="95"/>
      <c r="F81" s="95"/>
      <c r="G81" s="34" t="s">
        <v>14</v>
      </c>
      <c r="H81" s="35">
        <v>0</v>
      </c>
      <c r="I81" s="35">
        <v>0</v>
      </c>
      <c r="J81" s="35">
        <v>0</v>
      </c>
      <c r="K81" s="35">
        <v>0</v>
      </c>
      <c r="L81" s="36">
        <v>0</v>
      </c>
      <c r="M81" s="58"/>
    </row>
    <row r="82" spans="1:13" ht="20.25" customHeight="1">
      <c r="A82" s="95"/>
      <c r="B82" s="124"/>
      <c r="C82" s="92"/>
      <c r="D82" s="99"/>
      <c r="E82" s="95"/>
      <c r="F82" s="95"/>
      <c r="G82" s="144" t="s">
        <v>16</v>
      </c>
      <c r="H82" s="142">
        <f>H86</f>
        <v>0</v>
      </c>
      <c r="I82" s="142">
        <f t="shared" ref="I82:L82" si="36">I86</f>
        <v>0</v>
      </c>
      <c r="J82" s="142">
        <f t="shared" si="36"/>
        <v>0</v>
      </c>
      <c r="K82" s="142">
        <f t="shared" si="36"/>
        <v>786.8</v>
      </c>
      <c r="L82" s="142">
        <f t="shared" si="36"/>
        <v>786.8</v>
      </c>
      <c r="M82" s="58">
        <f t="shared" ref="M82:M100" si="37">H82+I82</f>
        <v>0</v>
      </c>
    </row>
    <row r="83" spans="1:13" ht="20.25" customHeight="1" thickBot="1">
      <c r="A83" s="96"/>
      <c r="B83" s="125"/>
      <c r="C83" s="93"/>
      <c r="D83" s="100"/>
      <c r="E83" s="96"/>
      <c r="F83" s="96"/>
      <c r="G83" s="145"/>
      <c r="H83" s="143"/>
      <c r="I83" s="143"/>
      <c r="J83" s="143"/>
      <c r="K83" s="143"/>
      <c r="L83" s="143"/>
      <c r="M83" s="58">
        <f t="shared" si="37"/>
        <v>0</v>
      </c>
    </row>
    <row r="84" spans="1:13" ht="38.25" customHeight="1">
      <c r="A84" s="94" t="s">
        <v>83</v>
      </c>
      <c r="B84" s="123" t="s">
        <v>102</v>
      </c>
      <c r="C84" s="91" t="s">
        <v>21</v>
      </c>
      <c r="D84" s="98" t="s">
        <v>154</v>
      </c>
      <c r="E84" s="94" t="s">
        <v>163</v>
      </c>
      <c r="F84" s="94" t="s">
        <v>114</v>
      </c>
      <c r="G84" s="94" t="s">
        <v>13</v>
      </c>
      <c r="H84" s="137">
        <f>H86</f>
        <v>0</v>
      </c>
      <c r="I84" s="137">
        <f t="shared" ref="I84:L84" si="38">I86</f>
        <v>0</v>
      </c>
      <c r="J84" s="137">
        <f t="shared" si="38"/>
        <v>0</v>
      </c>
      <c r="K84" s="137">
        <f t="shared" si="38"/>
        <v>786.8</v>
      </c>
      <c r="L84" s="137">
        <f t="shared" si="38"/>
        <v>786.8</v>
      </c>
      <c r="M84" s="58">
        <f t="shared" si="37"/>
        <v>0</v>
      </c>
    </row>
    <row r="85" spans="1:13" ht="7.5" customHeight="1" thickBot="1">
      <c r="A85" s="95"/>
      <c r="B85" s="124"/>
      <c r="C85" s="92"/>
      <c r="D85" s="99"/>
      <c r="E85" s="95"/>
      <c r="F85" s="95"/>
      <c r="G85" s="96"/>
      <c r="H85" s="138"/>
      <c r="I85" s="138"/>
      <c r="J85" s="138"/>
      <c r="K85" s="138"/>
      <c r="L85" s="138"/>
      <c r="M85" s="58">
        <f t="shared" si="37"/>
        <v>0</v>
      </c>
    </row>
    <row r="86" spans="1:13" ht="90" customHeight="1" thickBot="1">
      <c r="A86" s="95"/>
      <c r="B86" s="124"/>
      <c r="C86" s="92"/>
      <c r="D86" s="99"/>
      <c r="E86" s="95"/>
      <c r="F86" s="95"/>
      <c r="G86" s="62" t="s">
        <v>16</v>
      </c>
      <c r="H86" s="67">
        <v>0</v>
      </c>
      <c r="I86" s="67">
        <v>0</v>
      </c>
      <c r="J86" s="67">
        <v>0</v>
      </c>
      <c r="K86" s="67">
        <v>786.8</v>
      </c>
      <c r="L86" s="45">
        <f>H86+I86+J86+K86</f>
        <v>786.8</v>
      </c>
      <c r="M86" s="58">
        <f t="shared" si="37"/>
        <v>0</v>
      </c>
    </row>
    <row r="87" spans="1:13" ht="84" customHeight="1" thickBot="1">
      <c r="A87" s="48" t="s">
        <v>152</v>
      </c>
      <c r="B87" s="47" t="s">
        <v>153</v>
      </c>
      <c r="C87" s="51" t="s">
        <v>21</v>
      </c>
      <c r="D87" s="50" t="s">
        <v>154</v>
      </c>
      <c r="E87" s="52" t="s">
        <v>157</v>
      </c>
      <c r="F87" s="27" t="s">
        <v>21</v>
      </c>
      <c r="G87" s="27" t="s">
        <v>21</v>
      </c>
      <c r="H87" s="53" t="s">
        <v>21</v>
      </c>
      <c r="I87" s="53" t="s">
        <v>21</v>
      </c>
      <c r="J87" s="53" t="s">
        <v>21</v>
      </c>
      <c r="K87" s="53" t="s">
        <v>21</v>
      </c>
      <c r="L87" s="53" t="s">
        <v>21</v>
      </c>
      <c r="M87" s="58"/>
    </row>
    <row r="88" spans="1:13" ht="63.75" customHeight="1" thickBot="1">
      <c r="A88" s="46" t="s">
        <v>155</v>
      </c>
      <c r="B88" s="47" t="s">
        <v>156</v>
      </c>
      <c r="C88" s="49" t="s">
        <v>21</v>
      </c>
      <c r="D88" s="50" t="s">
        <v>154</v>
      </c>
      <c r="E88" s="27" t="s">
        <v>138</v>
      </c>
      <c r="F88" s="27" t="s">
        <v>21</v>
      </c>
      <c r="G88" s="27" t="s">
        <v>21</v>
      </c>
      <c r="H88" s="54" t="s">
        <v>21</v>
      </c>
      <c r="I88" s="53" t="s">
        <v>21</v>
      </c>
      <c r="J88" s="54" t="s">
        <v>21</v>
      </c>
      <c r="K88" s="53" t="s">
        <v>21</v>
      </c>
      <c r="L88" s="55" t="s">
        <v>21</v>
      </c>
      <c r="M88" s="58"/>
    </row>
    <row r="89" spans="1:13" ht="26.25" customHeight="1" thickBot="1">
      <c r="A89" s="90" t="s">
        <v>148</v>
      </c>
      <c r="B89" s="105" t="s">
        <v>31</v>
      </c>
      <c r="C89" s="93" t="s">
        <v>21</v>
      </c>
      <c r="D89" s="106" t="s">
        <v>99</v>
      </c>
      <c r="E89" s="95" t="s">
        <v>127</v>
      </c>
      <c r="F89" s="95" t="s">
        <v>111</v>
      </c>
      <c r="G89" s="74" t="s">
        <v>13</v>
      </c>
      <c r="H89" s="78">
        <f>SUM(H90:H91)</f>
        <v>0</v>
      </c>
      <c r="I89" s="78">
        <v>0</v>
      </c>
      <c r="J89" s="78">
        <f>J91</f>
        <v>92.2</v>
      </c>
      <c r="K89" s="78">
        <f t="shared" ref="K89" si="39">SUM(K90:K91)</f>
        <v>138.30000000000001</v>
      </c>
      <c r="L89" s="83">
        <f t="shared" si="10"/>
        <v>230.5</v>
      </c>
      <c r="M89" s="58">
        <f t="shared" si="37"/>
        <v>0</v>
      </c>
    </row>
    <row r="90" spans="1:13" ht="20.25" customHeight="1" thickBot="1">
      <c r="A90" s="119"/>
      <c r="B90" s="120"/>
      <c r="C90" s="117"/>
      <c r="D90" s="118"/>
      <c r="E90" s="95"/>
      <c r="F90" s="95"/>
      <c r="G90" s="76" t="s">
        <v>14</v>
      </c>
      <c r="H90" s="21">
        <f>H93</f>
        <v>0</v>
      </c>
      <c r="I90" s="21">
        <f t="shared" ref="I90:K90" si="40">I93</f>
        <v>0</v>
      </c>
      <c r="J90" s="21">
        <f t="shared" si="40"/>
        <v>0</v>
      </c>
      <c r="K90" s="21">
        <f t="shared" si="40"/>
        <v>0</v>
      </c>
      <c r="L90" s="20">
        <f t="shared" si="10"/>
        <v>0</v>
      </c>
      <c r="M90" s="58">
        <f t="shared" si="37"/>
        <v>0</v>
      </c>
    </row>
    <row r="91" spans="1:13" ht="56.25" customHeight="1" thickBot="1">
      <c r="A91" s="119"/>
      <c r="B91" s="120"/>
      <c r="C91" s="117"/>
      <c r="D91" s="118"/>
      <c r="E91" s="96"/>
      <c r="F91" s="96"/>
      <c r="G91" s="76" t="s">
        <v>16</v>
      </c>
      <c r="H91" s="21">
        <f>H94</f>
        <v>0</v>
      </c>
      <c r="I91" s="21">
        <v>0</v>
      </c>
      <c r="J91" s="21">
        <f>J94</f>
        <v>92.2</v>
      </c>
      <c r="K91" s="21">
        <f t="shared" ref="K91" si="41">K94</f>
        <v>138.30000000000001</v>
      </c>
      <c r="L91" s="20">
        <f t="shared" si="10"/>
        <v>230.5</v>
      </c>
      <c r="M91" s="58">
        <f t="shared" si="37"/>
        <v>0</v>
      </c>
    </row>
    <row r="92" spans="1:13" ht="27" customHeight="1" thickBot="1">
      <c r="A92" s="116" t="s">
        <v>149</v>
      </c>
      <c r="B92" s="122" t="s">
        <v>32</v>
      </c>
      <c r="C92" s="117" t="s">
        <v>21</v>
      </c>
      <c r="D92" s="118" t="s">
        <v>99</v>
      </c>
      <c r="E92" s="94" t="s">
        <v>127</v>
      </c>
      <c r="F92" s="94" t="s">
        <v>111</v>
      </c>
      <c r="G92" s="75" t="s">
        <v>13</v>
      </c>
      <c r="H92" s="77">
        <f>SUM(H93:H94)</f>
        <v>0</v>
      </c>
      <c r="I92" s="77">
        <v>0</v>
      </c>
      <c r="J92" s="77">
        <f>J94</f>
        <v>92.2</v>
      </c>
      <c r="K92" s="77">
        <f t="shared" ref="K92" si="42">SUM(K93:K94)</f>
        <v>138.30000000000001</v>
      </c>
      <c r="L92" s="23">
        <f t="shared" si="10"/>
        <v>230.5</v>
      </c>
      <c r="M92" s="58">
        <f t="shared" si="37"/>
        <v>0</v>
      </c>
    </row>
    <row r="93" spans="1:13" ht="31.5" customHeight="1" thickBot="1">
      <c r="A93" s="116"/>
      <c r="B93" s="122"/>
      <c r="C93" s="117"/>
      <c r="D93" s="118"/>
      <c r="E93" s="95"/>
      <c r="F93" s="95"/>
      <c r="G93" s="75" t="s">
        <v>14</v>
      </c>
      <c r="H93" s="22">
        <v>0</v>
      </c>
      <c r="I93" s="22">
        <v>0</v>
      </c>
      <c r="J93" s="22">
        <v>0</v>
      </c>
      <c r="K93" s="22">
        <v>0</v>
      </c>
      <c r="L93" s="23">
        <f t="shared" si="10"/>
        <v>0</v>
      </c>
      <c r="M93" s="58">
        <f t="shared" si="37"/>
        <v>0</v>
      </c>
    </row>
    <row r="94" spans="1:13" ht="63.75" customHeight="1" thickBot="1">
      <c r="A94" s="116"/>
      <c r="B94" s="122"/>
      <c r="C94" s="117"/>
      <c r="D94" s="118"/>
      <c r="E94" s="96"/>
      <c r="F94" s="96"/>
      <c r="G94" s="75" t="s">
        <v>16</v>
      </c>
      <c r="H94" s="22">
        <v>0</v>
      </c>
      <c r="I94" s="22">
        <v>0</v>
      </c>
      <c r="J94" s="22">
        <v>92.2</v>
      </c>
      <c r="K94" s="85">
        <v>138.30000000000001</v>
      </c>
      <c r="L94" s="23">
        <f t="shared" ref="L94:L100" si="43">SUM(H94:K94)</f>
        <v>230.5</v>
      </c>
      <c r="M94" s="58">
        <f t="shared" si="37"/>
        <v>0</v>
      </c>
    </row>
    <row r="95" spans="1:13" ht="32.25" customHeight="1" thickBot="1">
      <c r="A95" s="119" t="s">
        <v>150</v>
      </c>
      <c r="B95" s="120" t="s">
        <v>33</v>
      </c>
      <c r="C95" s="117" t="s">
        <v>21</v>
      </c>
      <c r="D95" s="101" t="s">
        <v>91</v>
      </c>
      <c r="E95" s="119" t="s">
        <v>128</v>
      </c>
      <c r="F95" s="88" t="s">
        <v>112</v>
      </c>
      <c r="G95" s="69" t="s">
        <v>13</v>
      </c>
      <c r="H95" s="59">
        <f>SUM(H96:H97)</f>
        <v>101.6</v>
      </c>
      <c r="I95" s="59">
        <v>150.4</v>
      </c>
      <c r="J95" s="59">
        <f>J96</f>
        <v>174.4</v>
      </c>
      <c r="K95" s="59">
        <f t="shared" ref="K95" si="44">SUM(K96:K97)</f>
        <v>190.7</v>
      </c>
      <c r="L95" s="20">
        <f t="shared" si="43"/>
        <v>617.09999999999991</v>
      </c>
      <c r="M95" s="58">
        <f t="shared" si="37"/>
        <v>252</v>
      </c>
    </row>
    <row r="96" spans="1:13" ht="36.75" customHeight="1" thickBot="1">
      <c r="A96" s="119"/>
      <c r="B96" s="120"/>
      <c r="C96" s="117"/>
      <c r="D96" s="102"/>
      <c r="E96" s="119"/>
      <c r="F96" s="89"/>
      <c r="G96" s="69" t="s">
        <v>14</v>
      </c>
      <c r="H96" s="21">
        <v>101.6</v>
      </c>
      <c r="I96" s="21">
        <v>150.4</v>
      </c>
      <c r="J96" s="21">
        <v>174.4</v>
      </c>
      <c r="K96" s="21">
        <v>190.7</v>
      </c>
      <c r="L96" s="20">
        <f t="shared" si="43"/>
        <v>617.09999999999991</v>
      </c>
      <c r="M96" s="58">
        <f t="shared" si="37"/>
        <v>252</v>
      </c>
    </row>
    <row r="97" spans="1:13" ht="36.75" customHeight="1" thickBot="1">
      <c r="A97" s="119"/>
      <c r="B97" s="120"/>
      <c r="C97" s="117"/>
      <c r="D97" s="102"/>
      <c r="E97" s="119"/>
      <c r="F97" s="89"/>
      <c r="G97" s="69" t="s">
        <v>16</v>
      </c>
      <c r="H97" s="21">
        <v>0</v>
      </c>
      <c r="I97" s="21">
        <v>0</v>
      </c>
      <c r="J97" s="21">
        <v>0</v>
      </c>
      <c r="K97" s="21">
        <v>0</v>
      </c>
      <c r="L97" s="20">
        <f t="shared" si="43"/>
        <v>0</v>
      </c>
      <c r="M97" s="58">
        <f t="shared" si="37"/>
        <v>0</v>
      </c>
    </row>
    <row r="98" spans="1:13" ht="24" customHeight="1" thickBot="1">
      <c r="A98" s="119" t="s">
        <v>151</v>
      </c>
      <c r="B98" s="103" t="s">
        <v>53</v>
      </c>
      <c r="C98" s="117" t="s">
        <v>21</v>
      </c>
      <c r="D98" s="101" t="s">
        <v>63</v>
      </c>
      <c r="E98" s="119" t="s">
        <v>129</v>
      </c>
      <c r="F98" s="88" t="s">
        <v>113</v>
      </c>
      <c r="G98" s="69" t="s">
        <v>13</v>
      </c>
      <c r="H98" s="59">
        <f>SUM(H99:H100)</f>
        <v>0</v>
      </c>
      <c r="I98" s="59">
        <v>0</v>
      </c>
      <c r="J98" s="59">
        <f>J99+J100</f>
        <v>0</v>
      </c>
      <c r="K98" s="59">
        <f>K100+K99</f>
        <v>570</v>
      </c>
      <c r="L98" s="20">
        <f t="shared" si="43"/>
        <v>570</v>
      </c>
      <c r="M98" s="58">
        <f t="shared" si="37"/>
        <v>0</v>
      </c>
    </row>
    <row r="99" spans="1:13" ht="64.5" customHeight="1" thickBot="1">
      <c r="A99" s="119"/>
      <c r="B99" s="104"/>
      <c r="C99" s="117"/>
      <c r="D99" s="102"/>
      <c r="E99" s="119"/>
      <c r="F99" s="89"/>
      <c r="G99" s="69" t="s">
        <v>14</v>
      </c>
      <c r="H99" s="21">
        <v>0</v>
      </c>
      <c r="I99" s="21">
        <v>0</v>
      </c>
      <c r="J99" s="21">
        <v>0</v>
      </c>
      <c r="K99" s="21">
        <v>0</v>
      </c>
      <c r="L99" s="20">
        <f t="shared" si="43"/>
        <v>0</v>
      </c>
      <c r="M99" s="58">
        <f t="shared" si="37"/>
        <v>0</v>
      </c>
    </row>
    <row r="100" spans="1:13" ht="67.5" customHeight="1" thickBot="1">
      <c r="A100" s="119"/>
      <c r="B100" s="105"/>
      <c r="C100" s="117"/>
      <c r="D100" s="106"/>
      <c r="E100" s="119"/>
      <c r="F100" s="90"/>
      <c r="G100" s="69" t="s">
        <v>16</v>
      </c>
      <c r="H100" s="21">
        <v>0</v>
      </c>
      <c r="I100" s="21">
        <v>0</v>
      </c>
      <c r="J100" s="21">
        <v>0</v>
      </c>
      <c r="K100" s="21">
        <v>570</v>
      </c>
      <c r="L100" s="20">
        <f t="shared" si="43"/>
        <v>570</v>
      </c>
      <c r="M100" s="58">
        <f t="shared" si="37"/>
        <v>0</v>
      </c>
    </row>
    <row r="101" spans="1:13">
      <c r="A101" s="97" t="s">
        <v>54</v>
      </c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</row>
    <row r="102" spans="1:13">
      <c r="A102" s="97" t="s">
        <v>55</v>
      </c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</row>
    <row r="103" spans="1:13" ht="25.5" customHeight="1">
      <c r="A103" s="97" t="s">
        <v>56</v>
      </c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</row>
    <row r="104" spans="1:13">
      <c r="A104" s="97" t="s">
        <v>57</v>
      </c>
      <c r="B104" s="97"/>
      <c r="C104" s="97"/>
      <c r="D104" s="97"/>
      <c r="E104" s="97"/>
      <c r="F104" s="97"/>
      <c r="G104" s="97"/>
      <c r="H104" s="97"/>
      <c r="I104" s="97"/>
      <c r="J104" s="97"/>
      <c r="K104" s="97"/>
      <c r="L104" s="97"/>
    </row>
    <row r="105" spans="1:13">
      <c r="A105" s="97" t="s">
        <v>58</v>
      </c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</row>
    <row r="106" spans="1:13" ht="18.75">
      <c r="A106" s="16"/>
    </row>
    <row r="107" spans="1:13">
      <c r="A107" s="86" t="s">
        <v>34</v>
      </c>
      <c r="B107" s="86"/>
      <c r="L107" s="18" t="s">
        <v>158</v>
      </c>
    </row>
    <row r="108" spans="1:13" ht="33.75" customHeight="1">
      <c r="A108" s="87" t="s">
        <v>86</v>
      </c>
      <c r="B108" s="87"/>
      <c r="C108" s="87"/>
      <c r="D108" s="87"/>
      <c r="E108" s="87"/>
      <c r="F108" s="17"/>
      <c r="G108" s="12"/>
      <c r="L108" s="18" t="s">
        <v>92</v>
      </c>
    </row>
    <row r="109" spans="1:13" ht="33" customHeight="1">
      <c r="A109" s="87" t="s">
        <v>85</v>
      </c>
      <c r="B109" s="87"/>
      <c r="C109" s="87"/>
      <c r="D109" s="87"/>
      <c r="E109" s="19"/>
      <c r="F109" s="17"/>
      <c r="G109" s="12"/>
      <c r="L109" s="18" t="s">
        <v>159</v>
      </c>
    </row>
    <row r="110" spans="1:13" ht="45.75" customHeight="1">
      <c r="A110" s="87" t="s">
        <v>87</v>
      </c>
      <c r="B110" s="87"/>
      <c r="C110" s="87"/>
      <c r="D110" s="87"/>
      <c r="E110" s="19"/>
      <c r="F110" s="17"/>
      <c r="G110" s="12"/>
      <c r="L110" s="18" t="s">
        <v>160</v>
      </c>
    </row>
    <row r="111" spans="1:13" ht="47.25" customHeight="1">
      <c r="A111" s="87" t="s">
        <v>90</v>
      </c>
      <c r="B111" s="87"/>
      <c r="C111" s="87"/>
      <c r="D111" s="87"/>
      <c r="E111" s="19"/>
      <c r="F111" s="17"/>
      <c r="G111" s="12"/>
      <c r="L111" s="18" t="s">
        <v>161</v>
      </c>
    </row>
    <row r="112" spans="1:13" ht="30.75" customHeight="1">
      <c r="A112" s="87" t="s">
        <v>89</v>
      </c>
      <c r="B112" s="87"/>
      <c r="C112" s="87"/>
      <c r="D112" s="87"/>
      <c r="E112" s="19"/>
      <c r="F112" s="17"/>
      <c r="G112" s="12"/>
    </row>
    <row r="113" spans="1:7">
      <c r="A113" s="13" t="s">
        <v>88</v>
      </c>
      <c r="G113" s="12"/>
    </row>
  </sheetData>
  <mergeCells count="189">
    <mergeCell ref="L78:L79"/>
    <mergeCell ref="L82:L83"/>
    <mergeCell ref="B84:B86"/>
    <mergeCell ref="A84:A86"/>
    <mergeCell ref="C84:C86"/>
    <mergeCell ref="D84:D86"/>
    <mergeCell ref="G84:G85"/>
    <mergeCell ref="H84:H85"/>
    <mergeCell ref="I84:I85"/>
    <mergeCell ref="J84:J85"/>
    <mergeCell ref="K84:K85"/>
    <mergeCell ref="L84:L85"/>
    <mergeCell ref="E84:E86"/>
    <mergeCell ref="F84:F86"/>
    <mergeCell ref="G78:G79"/>
    <mergeCell ref="G82:G83"/>
    <mergeCell ref="H78:H79"/>
    <mergeCell ref="H82:H83"/>
    <mergeCell ref="I78:I79"/>
    <mergeCell ref="I82:I83"/>
    <mergeCell ref="J78:J79"/>
    <mergeCell ref="J82:J83"/>
    <mergeCell ref="K78:K79"/>
    <mergeCell ref="K82:K83"/>
    <mergeCell ref="I64:I65"/>
    <mergeCell ref="I66:I67"/>
    <mergeCell ref="J64:J65"/>
    <mergeCell ref="J66:J67"/>
    <mergeCell ref="K64:K65"/>
    <mergeCell ref="K66:K67"/>
    <mergeCell ref="L64:L65"/>
    <mergeCell ref="L66:L67"/>
    <mergeCell ref="A64:A67"/>
    <mergeCell ref="B64:B67"/>
    <mergeCell ref="C64:C67"/>
    <mergeCell ref="D64:D67"/>
    <mergeCell ref="E64:E67"/>
    <mergeCell ref="F64:F67"/>
    <mergeCell ref="G64:G65"/>
    <mergeCell ref="G66:G67"/>
    <mergeCell ref="H64:H65"/>
    <mergeCell ref="H66:H67"/>
    <mergeCell ref="A1:A2"/>
    <mergeCell ref="C7:C8"/>
    <mergeCell ref="D7:D8"/>
    <mergeCell ref="E7:E8"/>
    <mergeCell ref="G7:G8"/>
    <mergeCell ref="H7:L7"/>
    <mergeCell ref="F7:F8"/>
    <mergeCell ref="I2:L2"/>
    <mergeCell ref="I1:L1"/>
    <mergeCell ref="A3:L3"/>
    <mergeCell ref="A4:L4"/>
    <mergeCell ref="A5:L5"/>
    <mergeCell ref="B7:B8"/>
    <mergeCell ref="A7:A8"/>
    <mergeCell ref="A28:A30"/>
    <mergeCell ref="C28:C30"/>
    <mergeCell ref="E28:E30"/>
    <mergeCell ref="A25:A27"/>
    <mergeCell ref="C25:C27"/>
    <mergeCell ref="E25:E27"/>
    <mergeCell ref="F25:F27"/>
    <mergeCell ref="A20:A22"/>
    <mergeCell ref="C20:C22"/>
    <mergeCell ref="E20:E22"/>
    <mergeCell ref="A35:A37"/>
    <mergeCell ref="C35:C37"/>
    <mergeCell ref="E35:E37"/>
    <mergeCell ref="F43:F45"/>
    <mergeCell ref="A31:A33"/>
    <mergeCell ref="C31:C33"/>
    <mergeCell ref="E31:E33"/>
    <mergeCell ref="B31:B33"/>
    <mergeCell ref="D31:D33"/>
    <mergeCell ref="E43:E45"/>
    <mergeCell ref="A40:A42"/>
    <mergeCell ref="B40:B42"/>
    <mergeCell ref="C40:C42"/>
    <mergeCell ref="D40:D42"/>
    <mergeCell ref="A43:A45"/>
    <mergeCell ref="C43:C45"/>
    <mergeCell ref="B43:B45"/>
    <mergeCell ref="D43:D45"/>
    <mergeCell ref="A61:A62"/>
    <mergeCell ref="B61:B62"/>
    <mergeCell ref="C61:C62"/>
    <mergeCell ref="A52:A54"/>
    <mergeCell ref="C52:C54"/>
    <mergeCell ref="D52:D54"/>
    <mergeCell ref="E52:E54"/>
    <mergeCell ref="A49:A51"/>
    <mergeCell ref="C49:C51"/>
    <mergeCell ref="D49:D51"/>
    <mergeCell ref="E49:E51"/>
    <mergeCell ref="B49:B51"/>
    <mergeCell ref="D55:D60"/>
    <mergeCell ref="D61:D63"/>
    <mergeCell ref="A89:A91"/>
    <mergeCell ref="B89:B91"/>
    <mergeCell ref="C89:C91"/>
    <mergeCell ref="D89:D91"/>
    <mergeCell ref="F92:F94"/>
    <mergeCell ref="A74:A77"/>
    <mergeCell ref="C74:C77"/>
    <mergeCell ref="A70:A73"/>
    <mergeCell ref="B70:B73"/>
    <mergeCell ref="C70:C73"/>
    <mergeCell ref="D70:D73"/>
    <mergeCell ref="E70:E73"/>
    <mergeCell ref="F70:F73"/>
    <mergeCell ref="B74:B77"/>
    <mergeCell ref="D74:D77"/>
    <mergeCell ref="E74:E77"/>
    <mergeCell ref="F74:F77"/>
    <mergeCell ref="F78:F83"/>
    <mergeCell ref="E78:E83"/>
    <mergeCell ref="D78:D83"/>
    <mergeCell ref="C78:C83"/>
    <mergeCell ref="B78:B83"/>
    <mergeCell ref="A78:A83"/>
    <mergeCell ref="A98:A100"/>
    <mergeCell ref="C98:C100"/>
    <mergeCell ref="E98:E100"/>
    <mergeCell ref="A95:A97"/>
    <mergeCell ref="B95:B97"/>
    <mergeCell ref="C95:C97"/>
    <mergeCell ref="E95:E97"/>
    <mergeCell ref="A92:A94"/>
    <mergeCell ref="B92:B94"/>
    <mergeCell ref="C92:C94"/>
    <mergeCell ref="D92:D94"/>
    <mergeCell ref="E92:E94"/>
    <mergeCell ref="F10:F13"/>
    <mergeCell ref="F14:F16"/>
    <mergeCell ref="F17:F19"/>
    <mergeCell ref="F20:F22"/>
    <mergeCell ref="B10:B13"/>
    <mergeCell ref="B17:B19"/>
    <mergeCell ref="D17:D19"/>
    <mergeCell ref="A17:A19"/>
    <mergeCell ref="C17:C19"/>
    <mergeCell ref="E17:E19"/>
    <mergeCell ref="A10:A13"/>
    <mergeCell ref="C10:C13"/>
    <mergeCell ref="D10:D13"/>
    <mergeCell ref="E10:E13"/>
    <mergeCell ref="A14:A16"/>
    <mergeCell ref="B14:B16"/>
    <mergeCell ref="C14:C16"/>
    <mergeCell ref="D14:D16"/>
    <mergeCell ref="E14:E16"/>
    <mergeCell ref="F49:F51"/>
    <mergeCell ref="B52:B54"/>
    <mergeCell ref="F31:F33"/>
    <mergeCell ref="B35:B37"/>
    <mergeCell ref="D35:D37"/>
    <mergeCell ref="F35:F37"/>
    <mergeCell ref="B20:B22"/>
    <mergeCell ref="D25:D27"/>
    <mergeCell ref="B25:B27"/>
    <mergeCell ref="D28:D30"/>
    <mergeCell ref="B28:B30"/>
    <mergeCell ref="F28:F30"/>
    <mergeCell ref="D20:D22"/>
    <mergeCell ref="A107:B107"/>
    <mergeCell ref="A108:E108"/>
    <mergeCell ref="A109:D109"/>
    <mergeCell ref="A110:D110"/>
    <mergeCell ref="A111:D111"/>
    <mergeCell ref="A112:D112"/>
    <mergeCell ref="E40:E42"/>
    <mergeCell ref="F40:F42"/>
    <mergeCell ref="E61:E62"/>
    <mergeCell ref="F61:F62"/>
    <mergeCell ref="E89:E91"/>
    <mergeCell ref="F89:F91"/>
    <mergeCell ref="F52:F54"/>
    <mergeCell ref="A101:L101"/>
    <mergeCell ref="A102:L102"/>
    <mergeCell ref="A103:L103"/>
    <mergeCell ref="A104:L104"/>
    <mergeCell ref="A105:L105"/>
    <mergeCell ref="D46:D48"/>
    <mergeCell ref="D95:D97"/>
    <mergeCell ref="F95:F97"/>
    <mergeCell ref="B98:B100"/>
    <mergeCell ref="D98:D100"/>
    <mergeCell ref="F98:F100"/>
  </mergeCells>
  <pageMargins left="0.23622047244094491" right="0.23622047244094491" top="0.4" bottom="0.38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Лист1!sub_310011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Matyshova</dc:creator>
  <cp:lastModifiedBy>USER-1</cp:lastModifiedBy>
  <cp:lastPrinted>2019-09-30T13:51:52Z</cp:lastPrinted>
  <dcterms:created xsi:type="dcterms:W3CDTF">2019-04-01T06:20:54Z</dcterms:created>
  <dcterms:modified xsi:type="dcterms:W3CDTF">2019-09-30T15:00:31Z</dcterms:modified>
</cp:coreProperties>
</file>