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90" windowWidth="12120" windowHeight="793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85" i="1"/>
  <c r="E116"/>
  <c r="K262"/>
  <c r="K259"/>
  <c r="K256"/>
  <c r="K253"/>
  <c r="K250"/>
  <c r="K227"/>
  <c r="K224"/>
  <c r="K216"/>
  <c r="K210"/>
  <c r="K207"/>
  <c r="K163"/>
  <c r="K159"/>
  <c r="K144"/>
  <c r="K141"/>
  <c r="K138"/>
  <c r="K96"/>
  <c r="K64"/>
  <c r="K55"/>
  <c r="K46"/>
  <c r="K37"/>
  <c r="K36"/>
  <c r="K30"/>
  <c r="K25"/>
  <c r="K13"/>
  <c r="K10"/>
  <c r="K7"/>
  <c r="H210"/>
  <c r="H141"/>
  <c r="H10"/>
  <c r="E265"/>
  <c r="E262"/>
  <c r="E259"/>
  <c r="E256"/>
  <c r="E253"/>
  <c r="E250"/>
  <c r="E245"/>
  <c r="E242"/>
  <c r="E239"/>
  <c r="E236"/>
  <c r="E233"/>
  <c r="E232"/>
  <c r="E231"/>
  <c r="E228"/>
  <c r="E227"/>
  <c r="E224"/>
  <c r="E219"/>
  <c r="E216"/>
  <c r="E210"/>
  <c r="E207"/>
  <c r="E202"/>
  <c r="E199"/>
  <c r="E194"/>
  <c r="E191"/>
  <c r="E188"/>
  <c r="E183"/>
  <c r="E180"/>
  <c r="E177"/>
  <c r="E172"/>
  <c r="E169"/>
  <c r="E166"/>
  <c r="E163"/>
  <c r="E159"/>
  <c r="E158"/>
  <c r="E155"/>
  <c r="E150"/>
  <c r="E147"/>
  <c r="E144"/>
  <c r="E141"/>
  <c r="E138"/>
  <c r="E135"/>
  <c r="E130"/>
  <c r="E127"/>
  <c r="E124"/>
  <c r="E123"/>
  <c r="E122"/>
  <c r="E119"/>
  <c r="E118"/>
  <c r="E117"/>
  <c r="E113"/>
  <c r="E112"/>
  <c r="E111"/>
  <c r="E108"/>
  <c r="E107"/>
  <c r="E106"/>
  <c r="E105"/>
  <c r="E102"/>
  <c r="E99"/>
  <c r="E98"/>
  <c r="E97"/>
  <c r="E96"/>
  <c r="E91"/>
  <c r="E90"/>
  <c r="E87"/>
  <c r="E84"/>
  <c r="E83"/>
  <c r="E78"/>
  <c r="E77"/>
  <c r="E76"/>
  <c r="E75"/>
  <c r="E72"/>
  <c r="E67"/>
  <c r="E64"/>
  <c r="E61"/>
  <c r="E55"/>
  <c r="E54"/>
  <c r="E51"/>
  <c r="E46"/>
  <c r="E45"/>
  <c r="E44"/>
  <c r="E43"/>
  <c r="E40"/>
  <c r="E37"/>
  <c r="E36"/>
  <c r="E33"/>
  <c r="E30"/>
  <c r="E25"/>
  <c r="E22"/>
  <c r="E19"/>
  <c r="E16"/>
  <c r="E13"/>
  <c r="E10"/>
  <c r="E7"/>
  <c r="J266"/>
  <c r="I266"/>
  <c r="G266"/>
  <c r="F266"/>
  <c r="D266"/>
  <c r="C266"/>
  <c r="E266" s="1"/>
  <c r="J263"/>
  <c r="I263"/>
  <c r="K263" s="1"/>
  <c r="G263"/>
  <c r="F263"/>
  <c r="D263"/>
  <c r="C263"/>
  <c r="J260"/>
  <c r="I260"/>
  <c r="K260" s="1"/>
  <c r="G260"/>
  <c r="F260"/>
  <c r="D260"/>
  <c r="C260"/>
  <c r="E260" s="1"/>
  <c r="J257"/>
  <c r="I257"/>
  <c r="K257" s="1"/>
  <c r="G257"/>
  <c r="F257"/>
  <c r="D257"/>
  <c r="C257"/>
  <c r="J254"/>
  <c r="I254"/>
  <c r="K254" s="1"/>
  <c r="G254"/>
  <c r="F254"/>
  <c r="D254"/>
  <c r="C254"/>
  <c r="J251"/>
  <c r="J267" s="1"/>
  <c r="I251"/>
  <c r="G251"/>
  <c r="G267" s="1"/>
  <c r="F251"/>
  <c r="F267" s="1"/>
  <c r="D251"/>
  <c r="D267" s="1"/>
  <c r="C251"/>
  <c r="E251" s="1"/>
  <c r="J246"/>
  <c r="I246"/>
  <c r="G246"/>
  <c r="F246"/>
  <c r="D246"/>
  <c r="C246"/>
  <c r="E246" s="1"/>
  <c r="J243"/>
  <c r="I243"/>
  <c r="G243"/>
  <c r="F243"/>
  <c r="D243"/>
  <c r="C243"/>
  <c r="J240"/>
  <c r="I240"/>
  <c r="G240"/>
  <c r="F240"/>
  <c r="D240"/>
  <c r="C240"/>
  <c r="E240" s="1"/>
  <c r="J237"/>
  <c r="I237"/>
  <c r="G237"/>
  <c r="F237"/>
  <c r="D237"/>
  <c r="C237"/>
  <c r="J234"/>
  <c r="I234"/>
  <c r="G234"/>
  <c r="F234"/>
  <c r="D234"/>
  <c r="C234"/>
  <c r="J229"/>
  <c r="I229"/>
  <c r="G229"/>
  <c r="F229"/>
  <c r="D229"/>
  <c r="C229"/>
  <c r="J225"/>
  <c r="J247" s="1"/>
  <c r="I225"/>
  <c r="I247" s="1"/>
  <c r="G225"/>
  <c r="G247" s="1"/>
  <c r="F225"/>
  <c r="F247" s="1"/>
  <c r="D225"/>
  <c r="D247" s="1"/>
  <c r="C225"/>
  <c r="E225" s="1"/>
  <c r="J220"/>
  <c r="I220"/>
  <c r="G220"/>
  <c r="F220"/>
  <c r="D220"/>
  <c r="C220"/>
  <c r="E220" s="1"/>
  <c r="J217"/>
  <c r="I217"/>
  <c r="G217"/>
  <c r="F217"/>
  <c r="D217"/>
  <c r="C217"/>
  <c r="E217" s="1"/>
  <c r="J214"/>
  <c r="I214"/>
  <c r="G214"/>
  <c r="F214"/>
  <c r="D214"/>
  <c r="C214"/>
  <c r="J211"/>
  <c r="I211"/>
  <c r="G211"/>
  <c r="F211"/>
  <c r="D211"/>
  <c r="C211"/>
  <c r="J208"/>
  <c r="J221" s="1"/>
  <c r="I208"/>
  <c r="I221" s="1"/>
  <c r="G208"/>
  <c r="G221" s="1"/>
  <c r="F208"/>
  <c r="F221" s="1"/>
  <c r="D208"/>
  <c r="D221" s="1"/>
  <c r="C208"/>
  <c r="C221" s="1"/>
  <c r="J203"/>
  <c r="I203"/>
  <c r="G203"/>
  <c r="F203"/>
  <c r="D203"/>
  <c r="C203"/>
  <c r="J200"/>
  <c r="J204" s="1"/>
  <c r="I200"/>
  <c r="I204" s="1"/>
  <c r="G200"/>
  <c r="G204" s="1"/>
  <c r="F200"/>
  <c r="F204" s="1"/>
  <c r="D200"/>
  <c r="D204" s="1"/>
  <c r="C200"/>
  <c r="C204" s="1"/>
  <c r="J195"/>
  <c r="I195"/>
  <c r="G195"/>
  <c r="F195"/>
  <c r="D195"/>
  <c r="C195"/>
  <c r="J192"/>
  <c r="I192"/>
  <c r="G192"/>
  <c r="F192"/>
  <c r="D192"/>
  <c r="C192"/>
  <c r="J189"/>
  <c r="J196" s="1"/>
  <c r="I189"/>
  <c r="I196" s="1"/>
  <c r="G189"/>
  <c r="G196" s="1"/>
  <c r="F189"/>
  <c r="F196" s="1"/>
  <c r="D189"/>
  <c r="D196" s="1"/>
  <c r="C189"/>
  <c r="C196" s="1"/>
  <c r="J184"/>
  <c r="I184"/>
  <c r="G184"/>
  <c r="F184"/>
  <c r="D184"/>
  <c r="C184"/>
  <c r="J181"/>
  <c r="I181"/>
  <c r="G181"/>
  <c r="F181"/>
  <c r="D181"/>
  <c r="C181"/>
  <c r="J178"/>
  <c r="J185" s="1"/>
  <c r="I178"/>
  <c r="I185" s="1"/>
  <c r="G178"/>
  <c r="G185" s="1"/>
  <c r="F178"/>
  <c r="F185" s="1"/>
  <c r="D178"/>
  <c r="C178"/>
  <c r="J173"/>
  <c r="I173"/>
  <c r="G173"/>
  <c r="F173"/>
  <c r="D173"/>
  <c r="C173"/>
  <c r="J170"/>
  <c r="I170"/>
  <c r="G170"/>
  <c r="F170"/>
  <c r="D170"/>
  <c r="C170"/>
  <c r="J167"/>
  <c r="I167"/>
  <c r="G167"/>
  <c r="F167"/>
  <c r="D167"/>
  <c r="C167"/>
  <c r="J164"/>
  <c r="I164"/>
  <c r="G164"/>
  <c r="F164"/>
  <c r="D164"/>
  <c r="C164"/>
  <c r="J160"/>
  <c r="I160"/>
  <c r="G160"/>
  <c r="F160"/>
  <c r="D160"/>
  <c r="C160"/>
  <c r="J156"/>
  <c r="I156"/>
  <c r="G156"/>
  <c r="G174" s="1"/>
  <c r="F156"/>
  <c r="F174" s="1"/>
  <c r="D156"/>
  <c r="C156"/>
  <c r="J151"/>
  <c r="I151"/>
  <c r="G151"/>
  <c r="F151"/>
  <c r="D151"/>
  <c r="C151"/>
  <c r="J148"/>
  <c r="I148"/>
  <c r="G148"/>
  <c r="F148"/>
  <c r="D148"/>
  <c r="C148"/>
  <c r="J145"/>
  <c r="I145"/>
  <c r="G145"/>
  <c r="F145"/>
  <c r="D145"/>
  <c r="C145"/>
  <c r="J142"/>
  <c r="I142"/>
  <c r="G142"/>
  <c r="F142"/>
  <c r="D142"/>
  <c r="C142"/>
  <c r="J139"/>
  <c r="I139"/>
  <c r="G139"/>
  <c r="F139"/>
  <c r="D139"/>
  <c r="C139"/>
  <c r="J136"/>
  <c r="I136"/>
  <c r="G136"/>
  <c r="F136"/>
  <c r="D136"/>
  <c r="D152" s="1"/>
  <c r="C136"/>
  <c r="C152" s="1"/>
  <c r="J131"/>
  <c r="I131"/>
  <c r="G131"/>
  <c r="F131"/>
  <c r="D131"/>
  <c r="C131"/>
  <c r="J128"/>
  <c r="I128"/>
  <c r="G128"/>
  <c r="F128"/>
  <c r="D128"/>
  <c r="C128"/>
  <c r="J125"/>
  <c r="I125"/>
  <c r="G125"/>
  <c r="F125"/>
  <c r="D125"/>
  <c r="C125"/>
  <c r="J120"/>
  <c r="I120"/>
  <c r="G120"/>
  <c r="F120"/>
  <c r="D120"/>
  <c r="C120"/>
  <c r="J114"/>
  <c r="I114"/>
  <c r="G114"/>
  <c r="F114"/>
  <c r="D114"/>
  <c r="C114"/>
  <c r="J109"/>
  <c r="I109"/>
  <c r="G109"/>
  <c r="F109"/>
  <c r="D109"/>
  <c r="C109"/>
  <c r="J103"/>
  <c r="I103"/>
  <c r="G103"/>
  <c r="F103"/>
  <c r="D103"/>
  <c r="C103"/>
  <c r="J100"/>
  <c r="J132" s="1"/>
  <c r="I100"/>
  <c r="G100"/>
  <c r="G132" s="1"/>
  <c r="F100"/>
  <c r="F132" s="1"/>
  <c r="D100"/>
  <c r="D132" s="1"/>
  <c r="C100"/>
  <c r="C132" s="1"/>
  <c r="J92"/>
  <c r="G92"/>
  <c r="D92"/>
  <c r="C92"/>
  <c r="J88"/>
  <c r="I88"/>
  <c r="G88"/>
  <c r="F88"/>
  <c r="D88"/>
  <c r="C88"/>
  <c r="J85"/>
  <c r="J93" s="1"/>
  <c r="I85"/>
  <c r="G85"/>
  <c r="G93" s="1"/>
  <c r="F85"/>
  <c r="D85"/>
  <c r="D93" s="1"/>
  <c r="J79"/>
  <c r="I79"/>
  <c r="G79"/>
  <c r="F79"/>
  <c r="D79"/>
  <c r="C79"/>
  <c r="J73"/>
  <c r="J80" s="1"/>
  <c r="I73"/>
  <c r="I80" s="1"/>
  <c r="G73"/>
  <c r="G80" s="1"/>
  <c r="F73"/>
  <c r="F80" s="1"/>
  <c r="D73"/>
  <c r="D80" s="1"/>
  <c r="C73"/>
  <c r="E73" s="1"/>
  <c r="J68"/>
  <c r="I68"/>
  <c r="D68"/>
  <c r="C68"/>
  <c r="E68" s="1"/>
  <c r="J65"/>
  <c r="I65"/>
  <c r="G65"/>
  <c r="F65"/>
  <c r="D65"/>
  <c r="C65"/>
  <c r="E65" s="1"/>
  <c r="J62"/>
  <c r="I62"/>
  <c r="G62"/>
  <c r="F62"/>
  <c r="D62"/>
  <c r="C62"/>
  <c r="J59"/>
  <c r="I59"/>
  <c r="G59"/>
  <c r="F59"/>
  <c r="D59"/>
  <c r="C59"/>
  <c r="J56"/>
  <c r="I56"/>
  <c r="G56"/>
  <c r="F56"/>
  <c r="D56"/>
  <c r="C56"/>
  <c r="J52"/>
  <c r="J69" s="1"/>
  <c r="I52"/>
  <c r="G52"/>
  <c r="G69" s="1"/>
  <c r="F52"/>
  <c r="D52"/>
  <c r="D69" s="1"/>
  <c r="C52"/>
  <c r="J47"/>
  <c r="I47"/>
  <c r="G47"/>
  <c r="F47"/>
  <c r="D47"/>
  <c r="C47"/>
  <c r="J41"/>
  <c r="I41"/>
  <c r="G41"/>
  <c r="F41"/>
  <c r="D41"/>
  <c r="C41"/>
  <c r="J38"/>
  <c r="I38"/>
  <c r="G38"/>
  <c r="F38"/>
  <c r="D38"/>
  <c r="C38"/>
  <c r="J34"/>
  <c r="I34"/>
  <c r="G34"/>
  <c r="F34"/>
  <c r="D34"/>
  <c r="C34"/>
  <c r="J31"/>
  <c r="J48" s="1"/>
  <c r="I31"/>
  <c r="G31"/>
  <c r="F31"/>
  <c r="D31"/>
  <c r="C31"/>
  <c r="J26"/>
  <c r="I26"/>
  <c r="G26"/>
  <c r="F26"/>
  <c r="D26"/>
  <c r="C26"/>
  <c r="J23"/>
  <c r="I23"/>
  <c r="G23"/>
  <c r="F23"/>
  <c r="D23"/>
  <c r="C23"/>
  <c r="J20"/>
  <c r="I20"/>
  <c r="G20"/>
  <c r="F20"/>
  <c r="D20"/>
  <c r="C20"/>
  <c r="J17"/>
  <c r="I17"/>
  <c r="G17"/>
  <c r="F17"/>
  <c r="D17"/>
  <c r="C17"/>
  <c r="J14"/>
  <c r="I14"/>
  <c r="G14"/>
  <c r="F14"/>
  <c r="D14"/>
  <c r="C14"/>
  <c r="J11"/>
  <c r="I11"/>
  <c r="G11"/>
  <c r="F11"/>
  <c r="D11"/>
  <c r="C11"/>
  <c r="J8"/>
  <c r="I8"/>
  <c r="G8"/>
  <c r="G27" s="1"/>
  <c r="F8"/>
  <c r="D8"/>
  <c r="C8"/>
  <c r="C27" s="1"/>
  <c r="H11" l="1"/>
  <c r="C247"/>
  <c r="E14"/>
  <c r="K14"/>
  <c r="E20"/>
  <c r="E23"/>
  <c r="C80"/>
  <c r="E26"/>
  <c r="G48"/>
  <c r="E88"/>
  <c r="E131"/>
  <c r="E139"/>
  <c r="K139"/>
  <c r="F152"/>
  <c r="I152"/>
  <c r="E145"/>
  <c r="E151"/>
  <c r="E156"/>
  <c r="E167"/>
  <c r="E173"/>
  <c r="E178"/>
  <c r="C267"/>
  <c r="G152"/>
  <c r="H152" s="1"/>
  <c r="J152"/>
  <c r="D174"/>
  <c r="J174"/>
  <c r="D185"/>
  <c r="H211"/>
  <c r="K56"/>
  <c r="I267"/>
  <c r="K142"/>
  <c r="H142"/>
  <c r="E263"/>
  <c r="E257"/>
  <c r="E254"/>
  <c r="K251"/>
  <c r="K267"/>
  <c r="E267"/>
  <c r="E243"/>
  <c r="E237"/>
  <c r="E234"/>
  <c r="E229"/>
  <c r="K229"/>
  <c r="K247"/>
  <c r="K225"/>
  <c r="E247"/>
  <c r="K211"/>
  <c r="K217"/>
  <c r="H221"/>
  <c r="E211"/>
  <c r="K208"/>
  <c r="K221"/>
  <c r="E208"/>
  <c r="E221"/>
  <c r="E203"/>
  <c r="E204"/>
  <c r="E200"/>
  <c r="E195"/>
  <c r="E192"/>
  <c r="E189"/>
  <c r="E196"/>
  <c r="E184"/>
  <c r="E181"/>
  <c r="C185"/>
  <c r="E185" s="1"/>
  <c r="K164"/>
  <c r="K160"/>
  <c r="I174"/>
  <c r="K174" s="1"/>
  <c r="E170"/>
  <c r="E164"/>
  <c r="E160"/>
  <c r="C174"/>
  <c r="E148"/>
  <c r="K145"/>
  <c r="K152"/>
  <c r="E142"/>
  <c r="E136"/>
  <c r="E152"/>
  <c r="E128"/>
  <c r="E125"/>
  <c r="E120"/>
  <c r="E114"/>
  <c r="E109"/>
  <c r="E103"/>
  <c r="K100"/>
  <c r="I132"/>
  <c r="K132" s="1"/>
  <c r="E132"/>
  <c r="E100"/>
  <c r="E92"/>
  <c r="E85"/>
  <c r="C93"/>
  <c r="E93" s="1"/>
  <c r="E79"/>
  <c r="E80"/>
  <c r="E31"/>
  <c r="D48"/>
  <c r="K65"/>
  <c r="E62"/>
  <c r="C69"/>
  <c r="E69" s="1"/>
  <c r="F69"/>
  <c r="E56"/>
  <c r="I69"/>
  <c r="K69" s="1"/>
  <c r="E52"/>
  <c r="K47"/>
  <c r="E47"/>
  <c r="E41"/>
  <c r="K38"/>
  <c r="G268"/>
  <c r="F48"/>
  <c r="E38"/>
  <c r="E34"/>
  <c r="K31"/>
  <c r="I48"/>
  <c r="K48" s="1"/>
  <c r="C48"/>
  <c r="E48" s="1"/>
  <c r="J27"/>
  <c r="J268" s="1"/>
  <c r="K26"/>
  <c r="E17"/>
  <c r="K11"/>
  <c r="E11"/>
  <c r="F27"/>
  <c r="K8"/>
  <c r="I27"/>
  <c r="E8"/>
  <c r="D27"/>
  <c r="D268" s="1"/>
  <c r="E174" l="1"/>
  <c r="C268"/>
  <c r="E268" s="1"/>
  <c r="H27"/>
  <c r="F268"/>
  <c r="H268" s="1"/>
  <c r="E27"/>
  <c r="I268"/>
  <c r="K268" s="1"/>
  <c r="K27"/>
</calcChain>
</file>

<file path=xl/sharedStrings.xml><?xml version="1.0" encoding="utf-8"?>
<sst xmlns="http://schemas.openxmlformats.org/spreadsheetml/2006/main" count="288" uniqueCount="115">
  <si>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</si>
  <si>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</si>
  <si>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</si>
  <si>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</si>
  <si>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</si>
  <si>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</si>
  <si>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</si>
  <si>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</si>
  <si>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</si>
  <si>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</si>
  <si>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</si>
  <si>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</si>
  <si>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</si>
  <si>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</si>
  <si>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</si>
  <si>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</si>
  <si>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</si>
  <si>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</si>
  <si>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</si>
  <si>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</si>
  <si>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</si>
  <si>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</si>
  <si>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</si>
  <si>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</si>
  <si>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</si>
  <si>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</si>
  <si>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</si>
  <si>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</si>
  <si>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</si>
  <si>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</si>
  <si>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</si>
  <si>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</si>
  <si>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</si>
  <si>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</si>
  <si>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</si>
  <si>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№6. Финансовое обеспечение деятельности муниципального бюджетного учреждения детского лагеря «Кубаночка» 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</si>
  <si>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</si>
  <si>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</si>
  <si>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</si>
  <si>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</si>
  <si>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</si>
  <si>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</si>
  <si>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</si>
  <si>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</si>
  <si>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</si>
  <si>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</si>
  <si>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</si>
  <si>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</si>
  <si>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</si>
  <si>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</si>
  <si>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</si>
  <si>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</si>
  <si>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</si>
  <si>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</si>
  <si>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Подпрограмма № 2. "Энергоснабжение и повышение энергетической эффективности на территории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</si>
  <si>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</si>
  <si>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</si>
  <si>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</si>
  <si>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</si>
  <si>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</si>
  <si>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</si>
  <si>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</si>
  <si>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№3  «Комплексные меры противодействия незаконному употреблению и обороту наркотических средств на территории муниципального образования Кавказский район»  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</si>
  <si>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</si>
  <si>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</si>
  <si>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</si>
  <si>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</si>
  <si>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</si>
  <si>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</si>
  <si>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</si>
  <si>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</si>
  <si>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</si>
  <si>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</si>
  <si>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</si>
  <si>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</si>
  <si>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</si>
  <si>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</si>
  <si>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</si>
  <si>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</si>
  <si>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Основное мероприятие №6 «Предоставление субсидий физкультурно-спортивным организациям по игровым видам спорта(в том числе клубам и центрам)»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</si>
  <si>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</si>
  <si>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</si>
  <si>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</si>
  <si>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</si>
  <si>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</si>
  <si>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</si>
  <si>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</si>
  <si>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</si>
  <si>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</si>
  <si>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</si>
  <si>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</si>
  <si>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</si>
  <si>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</si>
  <si>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</si>
  <si>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</si>
  <si>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</si>
  <si>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</si>
  <si>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</si>
  <si>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</si>
  <si>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</si>
  <si>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</si>
  <si>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</si>
  <si>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</si>
  <si>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</si>
  <si>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</si>
  <si>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</si>
  <si>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</si>
  <si>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</si>
  <si>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</si>
  <si>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</si>
  <si>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</si>
  <si>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</si>
  <si>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</si>
  <si>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Исполнение  муниципальных программ муниципального образования Кавказский район на 01.12.2016г.                                                                                          (бюджетные средства)</t>
  </si>
  <si>
    <t>Уточненная сводная бюджетная роспись на 01.12.2016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</si>
</sst>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 wrapText="1"/>
    </xf>
    <xf numFmtId="165" fontId="2" fillId="0" borderId="1" xfId="0" applyNumberFormat="1" applyFont="1" applyBorder="1" applyAlignment="1">
      <alignment wrapText="1"/>
    </xf>
    <xf numFmtId="165" fontId="3" fillId="0" borderId="1" xfId="0" applyNumberFormat="1" applyFont="1" applyBorder="1" applyAlignment="1">
      <alignment wrapText="1"/>
    </xf>
    <xf numFmtId="49" fontId="3" fillId="2" borderId="3" xfId="0" applyNumberFormat="1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49" fontId="5" fillId="2" borderId="1" xfId="0" applyNumberFormat="1" applyFont="1" applyFill="1" applyBorder="1" applyAlignment="1">
      <alignment wrapText="1"/>
    </xf>
    <xf numFmtId="49" fontId="2" fillId="2" borderId="1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horizontal="center"/>
    </xf>
    <xf numFmtId="165" fontId="3" fillId="3" borderId="1" xfId="0" applyNumberFormat="1" applyFont="1" applyFill="1" applyBorder="1" applyAlignment="1">
      <alignment wrapText="1"/>
    </xf>
    <xf numFmtId="165" fontId="3" fillId="0" borderId="1" xfId="0" applyNumberFormat="1" applyFont="1" applyBorder="1" applyAlignment="1">
      <alignment horizontal="center" wrapText="1"/>
    </xf>
    <xf numFmtId="165" fontId="5" fillId="0" borderId="1" xfId="0" applyNumberFormat="1" applyFont="1" applyBorder="1" applyAlignment="1">
      <alignment horizontal="center" wrapText="1"/>
    </xf>
    <xf numFmtId="165" fontId="3" fillId="3" borderId="1" xfId="0" applyNumberFormat="1" applyFont="1" applyFill="1" applyBorder="1" applyAlignment="1">
      <alignment horizontal="center" wrapText="1"/>
    </xf>
    <xf numFmtId="164" fontId="5" fillId="0" borderId="1" xfId="0" applyNumberFormat="1" applyFont="1" applyBorder="1" applyAlignment="1">
      <alignment wrapText="1"/>
    </xf>
    <xf numFmtId="164" fontId="3" fillId="3" borderId="1" xfId="0" applyNumberFormat="1" applyFont="1" applyFill="1" applyBorder="1" applyAlignment="1">
      <alignment wrapText="1"/>
    </xf>
    <xf numFmtId="0" fontId="5" fillId="0" borderId="0" xfId="0" applyFont="1" applyAlignment="1">
      <alignment wrapText="1"/>
    </xf>
    <xf numFmtId="165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 wrapText="1"/>
    </xf>
    <xf numFmtId="165" fontId="5" fillId="0" borderId="0" xfId="0" applyNumberFormat="1" applyFont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164" fontId="3" fillId="3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3" fillId="3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wrapText="1"/>
    </xf>
    <xf numFmtId="165" fontId="10" fillId="0" borderId="1" xfId="0" applyNumberFormat="1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49" fontId="3" fillId="0" borderId="4" xfId="0" applyNumberFormat="1" applyFont="1" applyBorder="1" applyAlignment="1">
      <alignment horizontal="left" wrapText="1"/>
    </xf>
    <xf numFmtId="49" fontId="3" fillId="0" borderId="6" xfId="0" applyNumberFormat="1" applyFont="1" applyBorder="1" applyAlignment="1">
      <alignment horizontal="left" wrapText="1"/>
    </xf>
    <xf numFmtId="49" fontId="3" fillId="3" borderId="4" xfId="0" applyNumberFormat="1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left" wrapText="1"/>
    </xf>
    <xf numFmtId="49" fontId="9" fillId="0" borderId="4" xfId="0" applyNumberFormat="1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49" fontId="2" fillId="0" borderId="5" xfId="0" applyNumberFormat="1" applyFont="1" applyBorder="1" applyAlignment="1">
      <alignment horizontal="center" wrapText="1"/>
    </xf>
    <xf numFmtId="49" fontId="2" fillId="0" borderId="6" xfId="0" applyNumberFormat="1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left" wrapText="1"/>
    </xf>
    <xf numFmtId="0" fontId="3" fillId="0" borderId="4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wrapText="1"/>
    </xf>
    <xf numFmtId="0" fontId="2" fillId="0" borderId="6" xfId="0" applyNumberFormat="1" applyFont="1" applyBorder="1" applyAlignment="1">
      <alignment horizontal="center" wrapText="1"/>
    </xf>
    <xf numFmtId="49" fontId="3" fillId="3" borderId="4" xfId="0" applyNumberFormat="1" applyFont="1" applyFill="1" applyBorder="1" applyAlignment="1">
      <alignment wrapText="1"/>
    </xf>
    <xf numFmtId="0" fontId="3" fillId="3" borderId="6" xfId="0" applyFont="1" applyFill="1" applyBorder="1" applyAlignment="1">
      <alignment wrapText="1"/>
    </xf>
    <xf numFmtId="49" fontId="5" fillId="2" borderId="4" xfId="0" applyNumberFormat="1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49" fontId="2" fillId="0" borderId="6" xfId="0" applyNumberFormat="1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49" fontId="3" fillId="0" borderId="5" xfId="0" applyNumberFormat="1" applyFont="1" applyBorder="1" applyAlignment="1">
      <alignment horizontal="center" wrapText="1"/>
    </xf>
    <xf numFmtId="49" fontId="3" fillId="0" borderId="4" xfId="0" applyNumberFormat="1" applyFont="1" applyBorder="1" applyAlignment="1">
      <alignment wrapText="1"/>
    </xf>
    <xf numFmtId="49" fontId="3" fillId="0" borderId="6" xfId="0" applyNumberFormat="1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49" fontId="6" fillId="2" borderId="4" xfId="0" applyNumberFormat="1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164" fontId="4" fillId="0" borderId="2" xfId="0" applyNumberFormat="1" applyFont="1" applyBorder="1" applyAlignment="1">
      <alignment horizontal="center" wrapText="1"/>
    </xf>
    <xf numFmtId="164" fontId="4" fillId="0" borderId="3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5" xfId="0" applyFont="1" applyBorder="1" applyAlignment="1"/>
    <xf numFmtId="0" fontId="2" fillId="0" borderId="6" xfId="0" applyFont="1" applyBorder="1" applyAlignment="1"/>
    <xf numFmtId="0" fontId="5" fillId="3" borderId="4" xfId="0" applyFont="1" applyFill="1" applyBorder="1" applyAlignment="1">
      <alignment wrapText="1"/>
    </xf>
    <xf numFmtId="0" fontId="8" fillId="3" borderId="6" xfId="0" applyFont="1" applyFill="1" applyBorder="1" applyAlignment="1">
      <alignment wrapText="1"/>
    </xf>
    <xf numFmtId="49" fontId="5" fillId="2" borderId="9" xfId="0" applyNumberFormat="1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horizontal="left"/>
    </xf>
    <xf numFmtId="0" fontId="3" fillId="0" borderId="1" xfId="0" applyFont="1" applyBorder="1" applyAlignment="1">
      <alignment horizontal="left" wrapText="1"/>
    </xf>
    <xf numFmtId="49" fontId="2" fillId="0" borderId="4" xfId="0" applyNumberFormat="1" applyFont="1" applyBorder="1" applyAlignment="1">
      <alignment wrapText="1"/>
    </xf>
    <xf numFmtId="49" fontId="5" fillId="2" borderId="4" xfId="0" applyNumberFormat="1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0" fontId="2" fillId="3" borderId="6" xfId="0" applyFont="1" applyFill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3" borderId="4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49" fontId="2" fillId="0" borderId="10" xfId="0" applyNumberFormat="1" applyFont="1" applyBorder="1" applyAlignment="1">
      <alignment horizontal="right" wrapText="1"/>
    </xf>
    <xf numFmtId="49" fontId="0" fillId="0" borderId="10" xfId="0" applyNumberForma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8"/>
  <sheetViews>
    <sheetView tabSelected="1" zoomScale="70" zoomScaleNormal="70" workbookViewId="0">
      <selection activeCell="R20" sqref="R20"/>
    </sheetView>
  </sheetViews>
  <sheetFormatPr defaultColWidth="7.7109375" defaultRowHeight="15.75"/>
  <cols>
    <col min="1" max="1" width="6.28515625" style="1" customWidth="1"/>
    <col min="2" max="2" width="48.28515625" style="1" customWidth="1"/>
    <col min="3" max="4" width="12.42578125" style="2" customWidth="1"/>
    <col min="5" max="5" width="8.140625" style="2" customWidth="1"/>
    <col min="6" max="6" width="11" style="1" customWidth="1"/>
    <col min="7" max="7" width="10.5703125" style="1" customWidth="1"/>
    <col min="8" max="8" width="9.7109375" style="1" bestFit="1" customWidth="1"/>
    <col min="9" max="9" width="12.28515625" style="1" customWidth="1"/>
    <col min="10" max="10" width="11.42578125" style="1" customWidth="1"/>
    <col min="11" max="11" width="8.42578125" style="1" customWidth="1"/>
    <col min="12" max="16384" width="7.7109375" style="1"/>
  </cols>
  <sheetData>
    <row r="1" spans="1:11" ht="40.5" customHeight="1">
      <c r="A1" s="65" t="s">
        <v>113</v>
      </c>
      <c r="B1" s="65"/>
      <c r="C1" s="65"/>
      <c r="D1" s="65"/>
      <c r="E1" s="65"/>
      <c r="F1" s="66"/>
      <c r="G1" s="66"/>
      <c r="H1" s="66"/>
      <c r="I1" s="66"/>
      <c r="J1" s="66"/>
      <c r="K1" s="66"/>
    </row>
    <row r="2" spans="1:11" ht="14.25" customHeight="1">
      <c r="E2" s="102" t="s">
        <v>110</v>
      </c>
      <c r="F2" s="103"/>
      <c r="G2" s="103"/>
      <c r="H2" s="103"/>
      <c r="I2" s="103"/>
      <c r="J2" s="103"/>
      <c r="K2" s="103"/>
    </row>
    <row r="3" spans="1:11" ht="19.5" customHeight="1">
      <c r="A3" s="77" t="s">
        <v>0</v>
      </c>
      <c r="B3" s="77" t="s">
        <v>1</v>
      </c>
      <c r="C3" s="75" t="s">
        <v>114</v>
      </c>
      <c r="D3" s="75" t="s">
        <v>111</v>
      </c>
      <c r="E3" s="75" t="s">
        <v>16</v>
      </c>
      <c r="F3" s="69" t="s">
        <v>26</v>
      </c>
      <c r="G3" s="70"/>
      <c r="H3" s="71"/>
      <c r="I3" s="69" t="s">
        <v>27</v>
      </c>
      <c r="J3" s="70"/>
      <c r="K3" s="71"/>
    </row>
    <row r="4" spans="1:11" ht="75" customHeight="1">
      <c r="A4" s="78"/>
      <c r="B4" s="78"/>
      <c r="C4" s="76"/>
      <c r="D4" s="76"/>
      <c r="E4" s="76"/>
      <c r="F4" s="29" t="s">
        <v>114</v>
      </c>
      <c r="G4" s="29" t="s">
        <v>111</v>
      </c>
      <c r="H4" s="29" t="s">
        <v>16</v>
      </c>
      <c r="I4" s="29" t="s">
        <v>114</v>
      </c>
      <c r="J4" s="29" t="s">
        <v>111</v>
      </c>
      <c r="K4" s="29" t="s">
        <v>16</v>
      </c>
    </row>
    <row r="5" spans="1:11" ht="19.5">
      <c r="A5" s="32" t="s">
        <v>17</v>
      </c>
      <c r="B5" s="72" t="s">
        <v>2</v>
      </c>
      <c r="C5" s="73"/>
      <c r="D5" s="73"/>
      <c r="E5" s="73"/>
      <c r="F5" s="73"/>
      <c r="G5" s="73"/>
      <c r="H5" s="73"/>
      <c r="I5" s="73"/>
      <c r="J5" s="73"/>
      <c r="K5" s="74"/>
    </row>
    <row r="6" spans="1:11">
      <c r="A6" s="34" t="s">
        <v>28</v>
      </c>
      <c r="B6" s="35"/>
      <c r="C6" s="35"/>
      <c r="D6" s="35"/>
      <c r="E6" s="35"/>
      <c r="F6" s="35"/>
      <c r="G6" s="35"/>
      <c r="H6" s="35"/>
      <c r="I6" s="35"/>
      <c r="J6" s="35"/>
      <c r="K6" s="36"/>
    </row>
    <row r="7" spans="1:11" ht="32.25" customHeight="1">
      <c r="A7" s="47" t="s">
        <v>29</v>
      </c>
      <c r="B7" s="38"/>
      <c r="C7" s="23">
        <v>450860.2</v>
      </c>
      <c r="D7" s="23">
        <v>381628.4</v>
      </c>
      <c r="E7" s="23">
        <f>D7/C7*100</f>
        <v>84.644508430773001</v>
      </c>
      <c r="F7" s="23"/>
      <c r="G7" s="23"/>
      <c r="H7" s="23"/>
      <c r="I7" s="23">
        <v>345865.7</v>
      </c>
      <c r="J7" s="23">
        <v>288586.2</v>
      </c>
      <c r="K7" s="23">
        <f>J7/I7*100</f>
        <v>83.438802980463223</v>
      </c>
    </row>
    <row r="8" spans="1:11">
      <c r="A8" s="39" t="s">
        <v>31</v>
      </c>
      <c r="B8" s="38"/>
      <c r="C8" s="17">
        <f>C7</f>
        <v>450860.2</v>
      </c>
      <c r="D8" s="17">
        <f>D7</f>
        <v>381628.4</v>
      </c>
      <c r="E8" s="17">
        <f>D8/C8*100</f>
        <v>84.644508430773001</v>
      </c>
      <c r="F8" s="17">
        <f t="shared" ref="F8:G8" si="0">F7</f>
        <v>0</v>
      </c>
      <c r="G8" s="17">
        <f t="shared" si="0"/>
        <v>0</v>
      </c>
      <c r="H8" s="17"/>
      <c r="I8" s="17">
        <f t="shared" ref="I8:J8" si="1">I7</f>
        <v>345865.7</v>
      </c>
      <c r="J8" s="17">
        <f t="shared" si="1"/>
        <v>288586.2</v>
      </c>
      <c r="K8" s="17">
        <f>J8/I8*100</f>
        <v>83.438802980463223</v>
      </c>
    </row>
    <row r="9" spans="1:11">
      <c r="A9" s="34" t="s">
        <v>30</v>
      </c>
      <c r="B9" s="35"/>
      <c r="C9" s="35"/>
      <c r="D9" s="35"/>
      <c r="E9" s="35"/>
      <c r="F9" s="35"/>
      <c r="G9" s="35"/>
      <c r="H9" s="35"/>
      <c r="I9" s="35"/>
      <c r="J9" s="35"/>
      <c r="K9" s="36"/>
    </row>
    <row r="10" spans="1:11" ht="28.5" customHeight="1">
      <c r="A10" s="47" t="s">
        <v>29</v>
      </c>
      <c r="B10" s="38"/>
      <c r="C10" s="23">
        <v>531792.69999999995</v>
      </c>
      <c r="D10" s="23">
        <v>452491.7</v>
      </c>
      <c r="E10" s="23">
        <f t="shared" ref="E10:E11" si="2">D10/C10*100</f>
        <v>85.087986352576877</v>
      </c>
      <c r="F10" s="23">
        <v>3381.4</v>
      </c>
      <c r="G10" s="23">
        <v>3381.4</v>
      </c>
      <c r="H10" s="23">
        <f t="shared" ref="H10:H11" si="3">G10/F10*100</f>
        <v>100</v>
      </c>
      <c r="I10" s="23">
        <v>439626.6</v>
      </c>
      <c r="J10" s="23">
        <v>373373</v>
      </c>
      <c r="K10" s="23">
        <f t="shared" ref="K10:K11" si="4">J10/I10*100</f>
        <v>84.929574325120456</v>
      </c>
    </row>
    <row r="11" spans="1:11">
      <c r="A11" s="39" t="s">
        <v>31</v>
      </c>
      <c r="B11" s="61"/>
      <c r="C11" s="17">
        <f>C10</f>
        <v>531792.69999999995</v>
      </c>
      <c r="D11" s="17">
        <f>D10</f>
        <v>452491.7</v>
      </c>
      <c r="E11" s="17">
        <f t="shared" si="2"/>
        <v>85.087986352576877</v>
      </c>
      <c r="F11" s="17">
        <f t="shared" ref="F11:G11" si="5">F10</f>
        <v>3381.4</v>
      </c>
      <c r="G11" s="17">
        <f t="shared" si="5"/>
        <v>3381.4</v>
      </c>
      <c r="H11" s="17">
        <f t="shared" si="3"/>
        <v>100</v>
      </c>
      <c r="I11" s="17">
        <f t="shared" ref="I11:J11" si="6">I10</f>
        <v>439626.6</v>
      </c>
      <c r="J11" s="17">
        <f t="shared" si="6"/>
        <v>373373</v>
      </c>
      <c r="K11" s="17">
        <f t="shared" si="4"/>
        <v>84.929574325120456</v>
      </c>
    </row>
    <row r="12" spans="1:11">
      <c r="A12" s="58" t="s">
        <v>32</v>
      </c>
      <c r="B12" s="35"/>
      <c r="C12" s="35"/>
      <c r="D12" s="35"/>
      <c r="E12" s="35"/>
      <c r="F12" s="35"/>
      <c r="G12" s="35"/>
      <c r="H12" s="35"/>
      <c r="I12" s="35"/>
      <c r="J12" s="35"/>
      <c r="K12" s="36"/>
    </row>
    <row r="13" spans="1:11" ht="27.75" customHeight="1">
      <c r="A13" s="37" t="s">
        <v>29</v>
      </c>
      <c r="B13" s="38"/>
      <c r="C13" s="23">
        <v>39797.199999999997</v>
      </c>
      <c r="D13" s="23">
        <v>34623.300000000003</v>
      </c>
      <c r="E13" s="23">
        <f t="shared" ref="E13:E14" si="7">D13/C13*100</f>
        <v>86.999336636748325</v>
      </c>
      <c r="F13" s="23"/>
      <c r="G13" s="23"/>
      <c r="H13" s="23"/>
      <c r="I13" s="23">
        <v>4500.2</v>
      </c>
      <c r="J13" s="23">
        <v>4038.3</v>
      </c>
      <c r="K13" s="23">
        <f t="shared" ref="K13:K14" si="8">J13/I13*100</f>
        <v>89.736011732811889</v>
      </c>
    </row>
    <row r="14" spans="1:11">
      <c r="A14" s="60" t="s">
        <v>31</v>
      </c>
      <c r="B14" s="61"/>
      <c r="C14" s="17">
        <f>C13</f>
        <v>39797.199999999997</v>
      </c>
      <c r="D14" s="17">
        <f>D13</f>
        <v>34623.300000000003</v>
      </c>
      <c r="E14" s="17">
        <f t="shared" si="7"/>
        <v>86.999336636748325</v>
      </c>
      <c r="F14" s="17">
        <f t="shared" ref="F14:G14" si="9">F13</f>
        <v>0</v>
      </c>
      <c r="G14" s="17">
        <f t="shared" si="9"/>
        <v>0</v>
      </c>
      <c r="H14" s="17"/>
      <c r="I14" s="17">
        <f t="shared" ref="I14:J14" si="10">I13</f>
        <v>4500.2</v>
      </c>
      <c r="J14" s="17">
        <f t="shared" si="10"/>
        <v>4038.3</v>
      </c>
      <c r="K14" s="17">
        <f t="shared" si="8"/>
        <v>89.736011732811889</v>
      </c>
    </row>
    <row r="15" spans="1:11">
      <c r="A15" s="89" t="s">
        <v>33</v>
      </c>
      <c r="B15" s="90"/>
      <c r="C15" s="90"/>
      <c r="D15" s="90"/>
      <c r="E15" s="90"/>
      <c r="F15" s="90"/>
      <c r="G15" s="90"/>
      <c r="H15" s="90"/>
      <c r="I15" s="90"/>
      <c r="J15" s="90"/>
      <c r="K15" s="91"/>
    </row>
    <row r="16" spans="1:11" ht="30.75" customHeight="1">
      <c r="A16" s="37" t="s">
        <v>29</v>
      </c>
      <c r="B16" s="92"/>
      <c r="C16" s="23">
        <v>6117</v>
      </c>
      <c r="D16" s="23">
        <v>5156.8999999999996</v>
      </c>
      <c r="E16" s="23">
        <f t="shared" ref="E16:E17" si="11">D16/C16*100</f>
        <v>84.30439758051331</v>
      </c>
      <c r="F16" s="23"/>
      <c r="G16" s="23"/>
      <c r="H16" s="23"/>
      <c r="I16" s="23"/>
      <c r="J16" s="23"/>
      <c r="K16" s="23"/>
    </row>
    <row r="17" spans="1:11">
      <c r="A17" s="93" t="s">
        <v>31</v>
      </c>
      <c r="B17" s="93"/>
      <c r="C17" s="17">
        <f>C16</f>
        <v>6117</v>
      </c>
      <c r="D17" s="17">
        <f>D16</f>
        <v>5156.8999999999996</v>
      </c>
      <c r="E17" s="17">
        <f t="shared" si="11"/>
        <v>84.30439758051331</v>
      </c>
      <c r="F17" s="17">
        <f t="shared" ref="F17:G17" si="12">F16</f>
        <v>0</v>
      </c>
      <c r="G17" s="17">
        <f t="shared" si="12"/>
        <v>0</v>
      </c>
      <c r="H17" s="17"/>
      <c r="I17" s="17">
        <f t="shared" ref="I17:J17" si="13">I16</f>
        <v>0</v>
      </c>
      <c r="J17" s="17">
        <f t="shared" si="13"/>
        <v>0</v>
      </c>
      <c r="K17" s="17"/>
    </row>
    <row r="18" spans="1:11">
      <c r="A18" s="58" t="s">
        <v>34</v>
      </c>
      <c r="B18" s="35"/>
      <c r="C18" s="35"/>
      <c r="D18" s="35"/>
      <c r="E18" s="35"/>
      <c r="F18" s="35"/>
      <c r="G18" s="35"/>
      <c r="H18" s="35"/>
      <c r="I18" s="35"/>
      <c r="J18" s="35"/>
      <c r="K18" s="36"/>
    </row>
    <row r="19" spans="1:11" ht="30" customHeight="1">
      <c r="A19" s="79" t="s">
        <v>29</v>
      </c>
      <c r="B19" s="68"/>
      <c r="C19" s="23">
        <v>22525</v>
      </c>
      <c r="D19" s="23">
        <v>19001.3</v>
      </c>
      <c r="E19" s="23">
        <f t="shared" ref="E19:E20" si="14">D19/C19*100</f>
        <v>84.356492785793563</v>
      </c>
      <c r="F19" s="23"/>
      <c r="G19" s="23"/>
      <c r="H19" s="23"/>
      <c r="I19" s="23"/>
      <c r="J19" s="23"/>
      <c r="K19" s="23"/>
    </row>
    <row r="20" spans="1:11">
      <c r="A20" s="89" t="s">
        <v>31</v>
      </c>
      <c r="B20" s="91"/>
      <c r="C20" s="17">
        <f>C19</f>
        <v>22525</v>
      </c>
      <c r="D20" s="17">
        <f>D19</f>
        <v>19001.3</v>
      </c>
      <c r="E20" s="17">
        <f t="shared" si="14"/>
        <v>84.356492785793563</v>
      </c>
      <c r="F20" s="17">
        <f t="shared" ref="F20:G20" si="15">F19</f>
        <v>0</v>
      </c>
      <c r="G20" s="17">
        <f t="shared" si="15"/>
        <v>0</v>
      </c>
      <c r="H20" s="17"/>
      <c r="I20" s="17">
        <f t="shared" ref="I20:J20" si="16">I19</f>
        <v>0</v>
      </c>
      <c r="J20" s="17">
        <f t="shared" si="16"/>
        <v>0</v>
      </c>
      <c r="K20" s="17"/>
    </row>
    <row r="21" spans="1:11">
      <c r="A21" s="58" t="s">
        <v>35</v>
      </c>
      <c r="B21" s="56"/>
      <c r="C21" s="56"/>
      <c r="D21" s="56"/>
      <c r="E21" s="56"/>
      <c r="F21" s="56"/>
      <c r="G21" s="56"/>
      <c r="H21" s="56"/>
      <c r="I21" s="56"/>
      <c r="J21" s="56"/>
      <c r="K21" s="57"/>
    </row>
    <row r="22" spans="1:11" ht="30.75" customHeight="1">
      <c r="A22" s="79" t="s">
        <v>29</v>
      </c>
      <c r="B22" s="68"/>
      <c r="C22" s="23">
        <v>1520</v>
      </c>
      <c r="D22" s="23">
        <v>1253.3</v>
      </c>
      <c r="E22" s="23">
        <f t="shared" ref="E22:E23" si="17">D22/C22*100</f>
        <v>82.453947368421055</v>
      </c>
      <c r="F22" s="23"/>
      <c r="G22" s="23"/>
      <c r="H22" s="23"/>
      <c r="I22" s="23">
        <v>0</v>
      </c>
      <c r="J22" s="23">
        <v>0</v>
      </c>
      <c r="K22" s="23"/>
    </row>
    <row r="23" spans="1:11">
      <c r="A23" s="89" t="s">
        <v>31</v>
      </c>
      <c r="B23" s="91"/>
      <c r="C23" s="17">
        <f>C22</f>
        <v>1520</v>
      </c>
      <c r="D23" s="17">
        <f>D22</f>
        <v>1253.3</v>
      </c>
      <c r="E23" s="17">
        <f t="shared" si="17"/>
        <v>82.453947368421055</v>
      </c>
      <c r="F23" s="17">
        <f t="shared" ref="F23:G23" si="18">F22</f>
        <v>0</v>
      </c>
      <c r="G23" s="17">
        <f t="shared" si="18"/>
        <v>0</v>
      </c>
      <c r="H23" s="17"/>
      <c r="I23" s="17">
        <f t="shared" ref="I23:J23" si="19">I22</f>
        <v>0</v>
      </c>
      <c r="J23" s="17">
        <f t="shared" si="19"/>
        <v>0</v>
      </c>
      <c r="K23" s="17"/>
    </row>
    <row r="24" spans="1:11">
      <c r="A24" s="58" t="s">
        <v>36</v>
      </c>
      <c r="B24" s="35"/>
      <c r="C24" s="35"/>
      <c r="D24" s="35"/>
      <c r="E24" s="35"/>
      <c r="F24" s="35"/>
      <c r="G24" s="35"/>
      <c r="H24" s="35"/>
      <c r="I24" s="35"/>
      <c r="J24" s="35"/>
      <c r="K24" s="36"/>
    </row>
    <row r="25" spans="1:11" ht="30.75" customHeight="1">
      <c r="A25" s="79" t="s">
        <v>29</v>
      </c>
      <c r="B25" s="68"/>
      <c r="C25" s="23">
        <v>8441</v>
      </c>
      <c r="D25" s="23">
        <v>6588.4</v>
      </c>
      <c r="E25" s="23">
        <f t="shared" ref="E25:E27" si="20">D25/C25*100</f>
        <v>78.052363464044532</v>
      </c>
      <c r="F25" s="23"/>
      <c r="G25" s="23"/>
      <c r="H25" s="23"/>
      <c r="I25" s="23">
        <v>1066</v>
      </c>
      <c r="J25" s="23">
        <v>767.2</v>
      </c>
      <c r="K25" s="23">
        <f t="shared" ref="K25:K27" si="21">J25/I25*100</f>
        <v>71.969981238273931</v>
      </c>
    </row>
    <row r="26" spans="1:11">
      <c r="A26" s="80" t="s">
        <v>31</v>
      </c>
      <c r="B26" s="81"/>
      <c r="C26" s="30">
        <f>C25</f>
        <v>8441</v>
      </c>
      <c r="D26" s="30">
        <f>D25</f>
        <v>6588.4</v>
      </c>
      <c r="E26" s="17">
        <f t="shared" si="20"/>
        <v>78.052363464044532</v>
      </c>
      <c r="F26" s="30">
        <f t="shared" ref="F26:G26" si="22">F25</f>
        <v>0</v>
      </c>
      <c r="G26" s="30">
        <f t="shared" si="22"/>
        <v>0</v>
      </c>
      <c r="H26" s="17"/>
      <c r="I26" s="30">
        <f t="shared" ref="I26:J26" si="23">I25</f>
        <v>1066</v>
      </c>
      <c r="J26" s="30">
        <f t="shared" si="23"/>
        <v>767.2</v>
      </c>
      <c r="K26" s="17">
        <f t="shared" si="21"/>
        <v>71.969981238273931</v>
      </c>
    </row>
    <row r="27" spans="1:11" s="3" customFormat="1">
      <c r="A27" s="84" t="s">
        <v>55</v>
      </c>
      <c r="B27" s="85"/>
      <c r="C27" s="18">
        <f>C8+C11+C14+C17+C20+C23+C26</f>
        <v>1061053.0999999999</v>
      </c>
      <c r="D27" s="18">
        <f>D8+D11+D14+D17+D20+D23+D26</f>
        <v>900743.30000000028</v>
      </c>
      <c r="E27" s="16">
        <f t="shared" si="20"/>
        <v>84.891444169947803</v>
      </c>
      <c r="F27" s="18">
        <f t="shared" ref="F27:G27" si="24">F8+F11+F14+F17+F20+F23+F26</f>
        <v>3381.4</v>
      </c>
      <c r="G27" s="18">
        <f t="shared" si="24"/>
        <v>3381.4</v>
      </c>
      <c r="H27" s="16">
        <f t="shared" ref="H27" si="25">G27/F27*100</f>
        <v>100</v>
      </c>
      <c r="I27" s="18">
        <f t="shared" ref="I27:J27" si="26">I8+I11+I14+I17+I20+I23+I26</f>
        <v>791058.5</v>
      </c>
      <c r="J27" s="18">
        <f t="shared" si="26"/>
        <v>666764.69999999995</v>
      </c>
      <c r="K27" s="16">
        <f t="shared" si="21"/>
        <v>84.287660141443382</v>
      </c>
    </row>
    <row r="28" spans="1:11">
      <c r="A28" s="8" t="s">
        <v>18</v>
      </c>
      <c r="B28" s="86" t="s">
        <v>3</v>
      </c>
      <c r="C28" s="87"/>
      <c r="D28" s="87"/>
      <c r="E28" s="87"/>
      <c r="F28" s="87"/>
      <c r="G28" s="87"/>
      <c r="H28" s="87"/>
      <c r="I28" s="87"/>
      <c r="J28" s="87"/>
      <c r="K28" s="88"/>
    </row>
    <row r="29" spans="1:11">
      <c r="A29" s="34" t="s">
        <v>37</v>
      </c>
      <c r="B29" s="82"/>
      <c r="C29" s="82"/>
      <c r="D29" s="82"/>
      <c r="E29" s="82"/>
      <c r="F29" s="82"/>
      <c r="G29" s="82"/>
      <c r="H29" s="82"/>
      <c r="I29" s="82"/>
      <c r="J29" s="83"/>
      <c r="K29" s="9"/>
    </row>
    <row r="30" spans="1:11" ht="32.25" customHeight="1">
      <c r="A30" s="94" t="s">
        <v>38</v>
      </c>
      <c r="B30" s="68"/>
      <c r="C30" s="22">
        <v>5753.3</v>
      </c>
      <c r="D30" s="22">
        <v>5747.8</v>
      </c>
      <c r="E30" s="23">
        <f t="shared" ref="E30:E31" si="27">D30/C30*100</f>
        <v>99.904402690629723</v>
      </c>
      <c r="F30" s="22"/>
      <c r="G30" s="22"/>
      <c r="H30" s="23"/>
      <c r="I30" s="22">
        <v>5753.3</v>
      </c>
      <c r="J30" s="22">
        <v>5747.8</v>
      </c>
      <c r="K30" s="23">
        <f t="shared" ref="K30:K31" si="28">J30/I30*100</f>
        <v>99.904402690629723</v>
      </c>
    </row>
    <row r="31" spans="1:11">
      <c r="A31" s="63" t="s">
        <v>41</v>
      </c>
      <c r="B31" s="68"/>
      <c r="C31" s="14">
        <f>C30</f>
        <v>5753.3</v>
      </c>
      <c r="D31" s="14">
        <f>D30</f>
        <v>5747.8</v>
      </c>
      <c r="E31" s="17">
        <f t="shared" si="27"/>
        <v>99.904402690629723</v>
      </c>
      <c r="F31" s="14">
        <f t="shared" ref="F31:G31" si="29">F30</f>
        <v>0</v>
      </c>
      <c r="G31" s="14">
        <f t="shared" si="29"/>
        <v>0</v>
      </c>
      <c r="H31" s="17"/>
      <c r="I31" s="14">
        <f t="shared" ref="I31:J31" si="30">I30</f>
        <v>5753.3</v>
      </c>
      <c r="J31" s="14">
        <f t="shared" si="30"/>
        <v>5747.8</v>
      </c>
      <c r="K31" s="23">
        <f t="shared" si="28"/>
        <v>99.904402690629723</v>
      </c>
    </row>
    <row r="32" spans="1:11">
      <c r="A32" s="34" t="s">
        <v>39</v>
      </c>
      <c r="B32" s="67"/>
      <c r="C32" s="67"/>
      <c r="D32" s="67"/>
      <c r="E32" s="67"/>
      <c r="F32" s="67"/>
      <c r="G32" s="67"/>
      <c r="H32" s="67"/>
      <c r="I32" s="67"/>
      <c r="J32" s="67"/>
      <c r="K32" s="68"/>
    </row>
    <row r="33" spans="1:11">
      <c r="A33" s="47" t="s">
        <v>40</v>
      </c>
      <c r="B33" s="38"/>
      <c r="C33" s="22">
        <v>400</v>
      </c>
      <c r="D33" s="22">
        <v>400</v>
      </c>
      <c r="E33" s="23">
        <f t="shared" ref="E33:E34" si="31">D33/C33*100</f>
        <v>100</v>
      </c>
      <c r="F33" s="22"/>
      <c r="G33" s="22"/>
      <c r="H33" s="23"/>
      <c r="I33" s="22"/>
      <c r="J33" s="22"/>
      <c r="K33" s="6"/>
    </row>
    <row r="34" spans="1:11">
      <c r="A34" s="63" t="s">
        <v>41</v>
      </c>
      <c r="B34" s="68"/>
      <c r="C34" s="14">
        <f>C33</f>
        <v>400</v>
      </c>
      <c r="D34" s="14">
        <f>D33</f>
        <v>400</v>
      </c>
      <c r="E34" s="17">
        <f t="shared" si="31"/>
        <v>100</v>
      </c>
      <c r="F34" s="14">
        <f t="shared" ref="F34:G34" si="32">F33</f>
        <v>0</v>
      </c>
      <c r="G34" s="14">
        <f t="shared" si="32"/>
        <v>0</v>
      </c>
      <c r="H34" s="17"/>
      <c r="I34" s="14">
        <f t="shared" ref="I34:J34" si="33">I33</f>
        <v>0</v>
      </c>
      <c r="J34" s="14">
        <f t="shared" si="33"/>
        <v>0</v>
      </c>
      <c r="K34" s="13"/>
    </row>
    <row r="35" spans="1:11">
      <c r="A35" s="34" t="s">
        <v>42</v>
      </c>
      <c r="B35" s="67"/>
      <c r="C35" s="67"/>
      <c r="D35" s="67"/>
      <c r="E35" s="67"/>
      <c r="F35" s="67"/>
      <c r="G35" s="67"/>
      <c r="H35" s="67"/>
      <c r="I35" s="67"/>
      <c r="J35" s="67"/>
      <c r="K35" s="68"/>
    </row>
    <row r="36" spans="1:11">
      <c r="A36" s="47" t="s">
        <v>40</v>
      </c>
      <c r="B36" s="38"/>
      <c r="C36" s="22">
        <v>5708</v>
      </c>
      <c r="D36" s="22">
        <v>4910.8999999999996</v>
      </c>
      <c r="E36" s="23">
        <f t="shared" ref="E36:E38" si="34">D36/C36*100</f>
        <v>86.035388927820605</v>
      </c>
      <c r="F36" s="22"/>
      <c r="G36" s="22"/>
      <c r="H36" s="23"/>
      <c r="I36" s="22">
        <v>5708</v>
      </c>
      <c r="J36" s="22">
        <v>4910.8999999999996</v>
      </c>
      <c r="K36" s="23">
        <f t="shared" ref="K36:K38" si="35">J36/I36*100</f>
        <v>86.035388927820605</v>
      </c>
    </row>
    <row r="37" spans="1:11" ht="30.75" customHeight="1">
      <c r="A37" s="47" t="s">
        <v>29</v>
      </c>
      <c r="B37" s="38"/>
      <c r="C37" s="22">
        <v>93051.9</v>
      </c>
      <c r="D37" s="22">
        <v>88621.9</v>
      </c>
      <c r="E37" s="23">
        <f t="shared" si="34"/>
        <v>95.239215964424147</v>
      </c>
      <c r="F37" s="22"/>
      <c r="G37" s="22"/>
      <c r="H37" s="23"/>
      <c r="I37" s="22">
        <v>93051.9</v>
      </c>
      <c r="J37" s="22">
        <v>88621.9</v>
      </c>
      <c r="K37" s="23">
        <f t="shared" si="35"/>
        <v>95.239215964424147</v>
      </c>
    </row>
    <row r="38" spans="1:11">
      <c r="A38" s="63" t="s">
        <v>41</v>
      </c>
      <c r="B38" s="68"/>
      <c r="C38" s="14">
        <f>C36+C37</f>
        <v>98759.9</v>
      </c>
      <c r="D38" s="14">
        <f>D36+D37</f>
        <v>93532.799999999988</v>
      </c>
      <c r="E38" s="17">
        <f t="shared" si="34"/>
        <v>94.707264790669072</v>
      </c>
      <c r="F38" s="14">
        <f t="shared" ref="F38:G38" si="36">F36+F37</f>
        <v>0</v>
      </c>
      <c r="G38" s="14">
        <f t="shared" si="36"/>
        <v>0</v>
      </c>
      <c r="H38" s="17"/>
      <c r="I38" s="14">
        <f t="shared" ref="I38:J38" si="37">I36+I37</f>
        <v>98759.9</v>
      </c>
      <c r="J38" s="14">
        <f t="shared" si="37"/>
        <v>93532.799999999988</v>
      </c>
      <c r="K38" s="17">
        <f t="shared" si="35"/>
        <v>94.707264790669072</v>
      </c>
    </row>
    <row r="39" spans="1:11">
      <c r="A39" s="34" t="s">
        <v>43</v>
      </c>
      <c r="B39" s="67"/>
      <c r="C39" s="67"/>
      <c r="D39" s="67"/>
      <c r="E39" s="67"/>
      <c r="F39" s="67"/>
      <c r="G39" s="67"/>
      <c r="H39" s="67"/>
      <c r="I39" s="67"/>
      <c r="J39" s="67"/>
      <c r="K39" s="68"/>
    </row>
    <row r="40" spans="1:11">
      <c r="A40" s="47" t="s">
        <v>40</v>
      </c>
      <c r="B40" s="38"/>
      <c r="C40" s="22">
        <v>1935.5</v>
      </c>
      <c r="D40" s="22">
        <v>1787.5</v>
      </c>
      <c r="E40" s="23">
        <f t="shared" ref="E40:E41" si="38">D40/C40*100</f>
        <v>92.353397055024544</v>
      </c>
      <c r="F40" s="22"/>
      <c r="G40" s="22"/>
      <c r="H40" s="23"/>
      <c r="I40" s="22">
        <v>0</v>
      </c>
      <c r="J40" s="22">
        <v>0</v>
      </c>
      <c r="K40" s="23"/>
    </row>
    <row r="41" spans="1:11">
      <c r="A41" s="39" t="s">
        <v>41</v>
      </c>
      <c r="B41" s="38"/>
      <c r="C41" s="14">
        <f>C40</f>
        <v>1935.5</v>
      </c>
      <c r="D41" s="14">
        <f>D40</f>
        <v>1787.5</v>
      </c>
      <c r="E41" s="17">
        <f t="shared" si="38"/>
        <v>92.353397055024544</v>
      </c>
      <c r="F41" s="14">
        <f t="shared" ref="F41:G41" si="39">F40</f>
        <v>0</v>
      </c>
      <c r="G41" s="14">
        <f t="shared" si="39"/>
        <v>0</v>
      </c>
      <c r="H41" s="17"/>
      <c r="I41" s="14">
        <f t="shared" ref="I41:J41" si="40">I40</f>
        <v>0</v>
      </c>
      <c r="J41" s="14">
        <f t="shared" si="40"/>
        <v>0</v>
      </c>
      <c r="K41" s="17"/>
    </row>
    <row r="42" spans="1:11">
      <c r="A42" s="34" t="s">
        <v>44</v>
      </c>
      <c r="B42" s="67"/>
      <c r="C42" s="67"/>
      <c r="D42" s="67"/>
      <c r="E42" s="67"/>
      <c r="F42" s="67"/>
      <c r="G42" s="67"/>
      <c r="H42" s="67"/>
      <c r="I42" s="67"/>
      <c r="J42" s="67"/>
      <c r="K42" s="68"/>
    </row>
    <row r="43" spans="1:11">
      <c r="A43" s="47" t="s">
        <v>40</v>
      </c>
      <c r="B43" s="38"/>
      <c r="C43" s="22">
        <v>84</v>
      </c>
      <c r="D43" s="22">
        <v>0</v>
      </c>
      <c r="E43" s="23">
        <f t="shared" ref="E43:E48" si="41">D43/C43*100</f>
        <v>0</v>
      </c>
      <c r="F43" s="22"/>
      <c r="G43" s="22"/>
      <c r="H43" s="23"/>
      <c r="I43" s="22"/>
      <c r="J43" s="22"/>
      <c r="K43" s="23"/>
    </row>
    <row r="44" spans="1:11" ht="30" customHeight="1">
      <c r="A44" s="47" t="s">
        <v>45</v>
      </c>
      <c r="B44" s="38"/>
      <c r="C44" s="22">
        <v>225</v>
      </c>
      <c r="D44" s="22">
        <v>225</v>
      </c>
      <c r="E44" s="23">
        <f t="shared" si="41"/>
        <v>100</v>
      </c>
      <c r="F44" s="22"/>
      <c r="G44" s="22"/>
      <c r="H44" s="23"/>
      <c r="I44" s="22"/>
      <c r="J44" s="22"/>
      <c r="K44" s="23"/>
    </row>
    <row r="45" spans="1:11" ht="21.75" customHeight="1">
      <c r="A45" s="47" t="s">
        <v>46</v>
      </c>
      <c r="B45" s="38"/>
      <c r="C45" s="22">
        <v>195</v>
      </c>
      <c r="D45" s="22">
        <v>194.9</v>
      </c>
      <c r="E45" s="23">
        <f t="shared" si="41"/>
        <v>99.948717948717942</v>
      </c>
      <c r="F45" s="22"/>
      <c r="G45" s="22"/>
      <c r="H45" s="23"/>
      <c r="I45" s="22"/>
      <c r="J45" s="22"/>
      <c r="K45" s="23"/>
    </row>
    <row r="46" spans="1:11" ht="33.75" customHeight="1">
      <c r="A46" s="47" t="s">
        <v>47</v>
      </c>
      <c r="B46" s="38"/>
      <c r="C46" s="22">
        <v>332</v>
      </c>
      <c r="D46" s="22">
        <v>241.5</v>
      </c>
      <c r="E46" s="23">
        <f t="shared" si="41"/>
        <v>72.740963855421697</v>
      </c>
      <c r="F46" s="22"/>
      <c r="G46" s="22"/>
      <c r="H46" s="23"/>
      <c r="I46" s="22">
        <v>232</v>
      </c>
      <c r="J46" s="22">
        <v>232</v>
      </c>
      <c r="K46" s="23">
        <f t="shared" ref="K46:K48" si="42">J46/I46*100</f>
        <v>100</v>
      </c>
    </row>
    <row r="47" spans="1:11">
      <c r="A47" s="39" t="s">
        <v>41</v>
      </c>
      <c r="B47" s="61"/>
      <c r="C47" s="14">
        <f>C43+C44+C45+C46</f>
        <v>836</v>
      </c>
      <c r="D47" s="14">
        <f>D43+D44+D45+D46</f>
        <v>661.4</v>
      </c>
      <c r="E47" s="17">
        <f t="shared" si="41"/>
        <v>79.114832535885157</v>
      </c>
      <c r="F47" s="14">
        <f t="shared" ref="F47:G47" si="43">F43+F44+F45+F46</f>
        <v>0</v>
      </c>
      <c r="G47" s="14">
        <f t="shared" si="43"/>
        <v>0</v>
      </c>
      <c r="H47" s="17"/>
      <c r="I47" s="14">
        <f t="shared" ref="I47:J47" si="44">I43+I44+I45+I46</f>
        <v>232</v>
      </c>
      <c r="J47" s="14">
        <f t="shared" si="44"/>
        <v>232</v>
      </c>
      <c r="K47" s="17">
        <f t="shared" si="42"/>
        <v>100</v>
      </c>
    </row>
    <row r="48" spans="1:11">
      <c r="A48" s="41" t="s">
        <v>55</v>
      </c>
      <c r="B48" s="98"/>
      <c r="C48" s="31">
        <f>C31+C34+C38+C41+C47</f>
        <v>107684.7</v>
      </c>
      <c r="D48" s="31">
        <f>D31+D34+D38+D41+D47</f>
        <v>102129.49999999999</v>
      </c>
      <c r="E48" s="16">
        <f t="shared" si="41"/>
        <v>94.841235570141336</v>
      </c>
      <c r="F48" s="31">
        <f t="shared" ref="F48:G48" si="45">F31+F34+F38+F41+F47</f>
        <v>0</v>
      </c>
      <c r="G48" s="31">
        <f t="shared" si="45"/>
        <v>0</v>
      </c>
      <c r="H48" s="16"/>
      <c r="I48" s="31">
        <f t="shared" ref="I48:J48" si="46">I31+I34+I38+I41+I47</f>
        <v>104745.2</v>
      </c>
      <c r="J48" s="31">
        <f t="shared" si="46"/>
        <v>99512.599999999991</v>
      </c>
      <c r="K48" s="16">
        <f t="shared" si="42"/>
        <v>95.004448891214096</v>
      </c>
    </row>
    <row r="49" spans="1:11">
      <c r="A49" s="10" t="s">
        <v>19</v>
      </c>
      <c r="B49" s="95" t="s">
        <v>4</v>
      </c>
      <c r="C49" s="96"/>
      <c r="D49" s="96"/>
      <c r="E49" s="96"/>
      <c r="F49" s="96"/>
      <c r="G49" s="96"/>
      <c r="H49" s="96"/>
      <c r="I49" s="96"/>
      <c r="J49" s="96"/>
      <c r="K49" s="97"/>
    </row>
    <row r="50" spans="1:11">
      <c r="A50" s="34" t="s">
        <v>48</v>
      </c>
      <c r="B50" s="67"/>
      <c r="C50" s="67"/>
      <c r="D50" s="67"/>
      <c r="E50" s="67"/>
      <c r="F50" s="67"/>
      <c r="G50" s="67"/>
      <c r="H50" s="67"/>
      <c r="I50" s="67"/>
      <c r="J50" s="67"/>
      <c r="K50" s="68"/>
    </row>
    <row r="51" spans="1:11">
      <c r="A51" s="47" t="s">
        <v>40</v>
      </c>
      <c r="B51" s="38"/>
      <c r="C51" s="22">
        <v>3516</v>
      </c>
      <c r="D51" s="22">
        <v>306.7</v>
      </c>
      <c r="E51" s="23">
        <f t="shared" ref="E51:E52" si="47">D51/C51*100</f>
        <v>8.7229806598407276</v>
      </c>
      <c r="F51" s="22"/>
      <c r="G51" s="22"/>
      <c r="H51" s="23"/>
      <c r="I51" s="22"/>
      <c r="J51" s="22"/>
      <c r="K51" s="23"/>
    </row>
    <row r="52" spans="1:11">
      <c r="A52" s="63" t="s">
        <v>41</v>
      </c>
      <c r="B52" s="68"/>
      <c r="C52" s="14">
        <f>C51</f>
        <v>3516</v>
      </c>
      <c r="D52" s="14">
        <f>D51</f>
        <v>306.7</v>
      </c>
      <c r="E52" s="17">
        <f t="shared" si="47"/>
        <v>8.7229806598407276</v>
      </c>
      <c r="F52" s="14">
        <f t="shared" ref="F52:G52" si="48">F51</f>
        <v>0</v>
      </c>
      <c r="G52" s="14">
        <f t="shared" si="48"/>
        <v>0</v>
      </c>
      <c r="H52" s="17"/>
      <c r="I52" s="14">
        <f t="shared" ref="I52:J52" si="49">I51</f>
        <v>0</v>
      </c>
      <c r="J52" s="14">
        <f t="shared" si="49"/>
        <v>0</v>
      </c>
      <c r="K52" s="17"/>
    </row>
    <row r="53" spans="1:11">
      <c r="A53" s="34" t="s">
        <v>49</v>
      </c>
      <c r="B53" s="90"/>
      <c r="C53" s="90"/>
      <c r="D53" s="90"/>
      <c r="E53" s="90"/>
      <c r="F53" s="90"/>
      <c r="G53" s="90"/>
      <c r="H53" s="90"/>
      <c r="I53" s="90"/>
      <c r="J53" s="90"/>
      <c r="K53" s="91"/>
    </row>
    <row r="54" spans="1:11">
      <c r="A54" s="47" t="s">
        <v>40</v>
      </c>
      <c r="B54" s="38"/>
      <c r="C54" s="22">
        <v>2165.1</v>
      </c>
      <c r="D54" s="22">
        <v>1638</v>
      </c>
      <c r="E54" s="23">
        <f t="shared" ref="E54:E56" si="50">D54/C54*100</f>
        <v>75.654704170708058</v>
      </c>
      <c r="F54" s="22"/>
      <c r="G54" s="22"/>
      <c r="H54" s="23"/>
      <c r="I54" s="22"/>
      <c r="J54" s="22"/>
      <c r="K54" s="23"/>
    </row>
    <row r="55" spans="1:11" ht="28.5" customHeight="1">
      <c r="A55" s="47" t="s">
        <v>45</v>
      </c>
      <c r="B55" s="38"/>
      <c r="C55" s="22">
        <v>1529.5</v>
      </c>
      <c r="D55" s="22">
        <v>1529.5</v>
      </c>
      <c r="E55" s="23">
        <f t="shared" si="50"/>
        <v>100</v>
      </c>
      <c r="F55" s="22"/>
      <c r="G55" s="22"/>
      <c r="H55" s="23"/>
      <c r="I55" s="22">
        <v>1279.5</v>
      </c>
      <c r="J55" s="22">
        <v>1279.5</v>
      </c>
      <c r="K55" s="23">
        <f t="shared" ref="K55:K56" si="51">J55/I55*100</f>
        <v>100</v>
      </c>
    </row>
    <row r="56" spans="1:11">
      <c r="A56" s="63" t="s">
        <v>41</v>
      </c>
      <c r="B56" s="68"/>
      <c r="C56" s="14">
        <f>C54+C55</f>
        <v>3694.6</v>
      </c>
      <c r="D56" s="14">
        <f>D54+D55</f>
        <v>3167.5</v>
      </c>
      <c r="E56" s="17">
        <f t="shared" si="50"/>
        <v>85.733232284956429</v>
      </c>
      <c r="F56" s="14">
        <f t="shared" ref="F56:G56" si="52">F54+F55</f>
        <v>0</v>
      </c>
      <c r="G56" s="14">
        <f t="shared" si="52"/>
        <v>0</v>
      </c>
      <c r="H56" s="17"/>
      <c r="I56" s="14">
        <f t="shared" ref="I56:J56" si="53">I54+I55</f>
        <v>1279.5</v>
      </c>
      <c r="J56" s="14">
        <f t="shared" si="53"/>
        <v>1279.5</v>
      </c>
      <c r="K56" s="17">
        <f t="shared" si="51"/>
        <v>100</v>
      </c>
    </row>
    <row r="57" spans="1:11" hidden="1">
      <c r="A57" s="34" t="s">
        <v>83</v>
      </c>
      <c r="B57" s="35"/>
      <c r="C57" s="35"/>
      <c r="D57" s="35"/>
      <c r="E57" s="35"/>
      <c r="F57" s="35"/>
      <c r="G57" s="35"/>
      <c r="H57" s="35"/>
      <c r="I57" s="35"/>
      <c r="J57" s="35"/>
      <c r="K57" s="36"/>
    </row>
    <row r="58" spans="1:11" hidden="1">
      <c r="A58" s="47" t="s">
        <v>40</v>
      </c>
      <c r="B58" s="38"/>
      <c r="C58" s="22"/>
      <c r="D58" s="22"/>
      <c r="E58" s="6"/>
      <c r="F58" s="22"/>
      <c r="G58" s="22"/>
      <c r="H58" s="6"/>
      <c r="I58" s="22"/>
      <c r="J58" s="22"/>
      <c r="K58" s="6"/>
    </row>
    <row r="59" spans="1:11" hidden="1">
      <c r="A59" s="63" t="s">
        <v>41</v>
      </c>
      <c r="B59" s="68"/>
      <c r="C59" s="14">
        <f>C58</f>
        <v>0</v>
      </c>
      <c r="D59" s="14">
        <f>D58</f>
        <v>0</v>
      </c>
      <c r="E59" s="6"/>
      <c r="F59" s="14">
        <f t="shared" ref="F59:G59" si="54">F58</f>
        <v>0</v>
      </c>
      <c r="G59" s="14">
        <f t="shared" si="54"/>
        <v>0</v>
      </c>
      <c r="H59" s="6"/>
      <c r="I59" s="14">
        <f t="shared" ref="I59:J59" si="55">I58</f>
        <v>0</v>
      </c>
      <c r="J59" s="14">
        <f t="shared" si="55"/>
        <v>0</v>
      </c>
      <c r="K59" s="6"/>
    </row>
    <row r="60" spans="1:11">
      <c r="A60" s="34" t="s">
        <v>50</v>
      </c>
      <c r="B60" s="67"/>
      <c r="C60" s="67"/>
      <c r="D60" s="67"/>
      <c r="E60" s="67"/>
      <c r="F60" s="67"/>
      <c r="G60" s="67"/>
      <c r="H60" s="67"/>
      <c r="I60" s="67"/>
      <c r="J60" s="67"/>
      <c r="K60" s="68"/>
    </row>
    <row r="61" spans="1:11">
      <c r="A61" s="47" t="s">
        <v>40</v>
      </c>
      <c r="B61" s="38"/>
      <c r="C61" s="22">
        <v>200</v>
      </c>
      <c r="D61" s="22">
        <v>181.5</v>
      </c>
      <c r="E61" s="23">
        <f t="shared" ref="E61:E62" si="56">D61/C61*100</f>
        <v>90.75</v>
      </c>
      <c r="F61" s="22"/>
      <c r="G61" s="22"/>
      <c r="H61" s="23"/>
      <c r="I61" s="22"/>
      <c r="J61" s="22"/>
      <c r="K61" s="23"/>
    </row>
    <row r="62" spans="1:11">
      <c r="A62" s="39" t="s">
        <v>31</v>
      </c>
      <c r="B62" s="38"/>
      <c r="C62" s="14">
        <f>C61</f>
        <v>200</v>
      </c>
      <c r="D62" s="14">
        <f>D61</f>
        <v>181.5</v>
      </c>
      <c r="E62" s="17">
        <f t="shared" si="56"/>
        <v>90.75</v>
      </c>
      <c r="F62" s="14">
        <f t="shared" ref="F62:G62" si="57">F61</f>
        <v>0</v>
      </c>
      <c r="G62" s="14">
        <f t="shared" si="57"/>
        <v>0</v>
      </c>
      <c r="H62" s="17"/>
      <c r="I62" s="14">
        <f t="shared" ref="I62:J62" si="58">I61</f>
        <v>0</v>
      </c>
      <c r="J62" s="14">
        <f t="shared" si="58"/>
        <v>0</v>
      </c>
      <c r="K62" s="17"/>
    </row>
    <row r="63" spans="1:11">
      <c r="A63" s="34" t="s">
        <v>51</v>
      </c>
      <c r="B63" s="67"/>
      <c r="C63" s="67"/>
      <c r="D63" s="67"/>
      <c r="E63" s="67"/>
      <c r="F63" s="67"/>
      <c r="G63" s="67"/>
      <c r="H63" s="67"/>
      <c r="I63" s="67"/>
      <c r="J63" s="67"/>
      <c r="K63" s="68"/>
    </row>
    <row r="64" spans="1:11" ht="33" customHeight="1">
      <c r="A64" s="47" t="s">
        <v>38</v>
      </c>
      <c r="B64" s="38"/>
      <c r="C64" s="22">
        <v>506.2</v>
      </c>
      <c r="D64" s="22">
        <v>434.8</v>
      </c>
      <c r="E64" s="23">
        <f t="shared" ref="E64:E65" si="59">D64/C64*100</f>
        <v>85.89490320031608</v>
      </c>
      <c r="F64" s="22"/>
      <c r="G64" s="22"/>
      <c r="H64" s="23"/>
      <c r="I64" s="22">
        <v>506.2</v>
      </c>
      <c r="J64" s="22">
        <v>434.8</v>
      </c>
      <c r="K64" s="23">
        <f t="shared" ref="K64:K65" si="60">J64/I64*100</f>
        <v>85.89490320031608</v>
      </c>
    </row>
    <row r="65" spans="1:11">
      <c r="A65" s="39" t="s">
        <v>31</v>
      </c>
      <c r="B65" s="61"/>
      <c r="C65" s="14">
        <f>C64</f>
        <v>506.2</v>
      </c>
      <c r="D65" s="14">
        <f>D64</f>
        <v>434.8</v>
      </c>
      <c r="E65" s="17">
        <f t="shared" si="59"/>
        <v>85.89490320031608</v>
      </c>
      <c r="F65" s="14">
        <f t="shared" ref="F65:G65" si="61">F64</f>
        <v>0</v>
      </c>
      <c r="G65" s="14">
        <f t="shared" si="61"/>
        <v>0</v>
      </c>
      <c r="H65" s="17"/>
      <c r="I65" s="14">
        <f t="shared" ref="I65:J65" si="62">I64</f>
        <v>506.2</v>
      </c>
      <c r="J65" s="14">
        <f t="shared" si="62"/>
        <v>434.8</v>
      </c>
      <c r="K65" s="17">
        <f t="shared" si="60"/>
        <v>85.89490320031608</v>
      </c>
    </row>
    <row r="66" spans="1:11">
      <c r="A66" s="34" t="s">
        <v>52</v>
      </c>
      <c r="B66" s="67"/>
      <c r="C66" s="67"/>
      <c r="D66" s="67"/>
      <c r="E66" s="67"/>
      <c r="F66" s="67"/>
      <c r="G66" s="67"/>
      <c r="H66" s="67"/>
      <c r="I66" s="67"/>
      <c r="J66" s="67"/>
      <c r="K66" s="68"/>
    </row>
    <row r="67" spans="1:11">
      <c r="A67" s="94" t="s">
        <v>40</v>
      </c>
      <c r="B67" s="68"/>
      <c r="C67" s="23">
        <v>250</v>
      </c>
      <c r="D67" s="23">
        <v>229.6</v>
      </c>
      <c r="E67" s="23">
        <f t="shared" ref="E67:E69" si="63">D67/C67*100</f>
        <v>91.84</v>
      </c>
      <c r="F67" s="23"/>
      <c r="G67" s="23"/>
      <c r="H67" s="23"/>
      <c r="I67" s="23"/>
      <c r="J67" s="23"/>
      <c r="K67" s="23"/>
    </row>
    <row r="68" spans="1:11">
      <c r="A68" s="99" t="s">
        <v>31</v>
      </c>
      <c r="B68" s="99"/>
      <c r="C68" s="17">
        <f>C67</f>
        <v>250</v>
      </c>
      <c r="D68" s="17">
        <f>D67</f>
        <v>229.6</v>
      </c>
      <c r="E68" s="17">
        <f t="shared" si="63"/>
        <v>91.84</v>
      </c>
      <c r="F68" s="17"/>
      <c r="G68" s="17"/>
      <c r="H68" s="17"/>
      <c r="I68" s="17">
        <f t="shared" ref="I68:J68" si="64">I67</f>
        <v>0</v>
      </c>
      <c r="J68" s="17">
        <f t="shared" si="64"/>
        <v>0</v>
      </c>
      <c r="K68" s="17"/>
    </row>
    <row r="69" spans="1:11">
      <c r="A69" s="100" t="s">
        <v>55</v>
      </c>
      <c r="B69" s="101"/>
      <c r="C69" s="15">
        <f>C52+C56+C59+C62+C65+C68</f>
        <v>8166.8</v>
      </c>
      <c r="D69" s="15">
        <f>D52+D56+D59+D62+D65+D68</f>
        <v>4320.1000000000004</v>
      </c>
      <c r="E69" s="7">
        <f t="shared" si="63"/>
        <v>52.898320027428127</v>
      </c>
      <c r="F69" s="15">
        <f t="shared" ref="F69:G69" si="65">F52+F56+F59+F62+F65+F68</f>
        <v>0</v>
      </c>
      <c r="G69" s="15">
        <f t="shared" si="65"/>
        <v>0</v>
      </c>
      <c r="H69" s="7"/>
      <c r="I69" s="15">
        <f t="shared" ref="I69:J69" si="66">I52+I56+I59+I62+I65+I68</f>
        <v>1785.7</v>
      </c>
      <c r="J69" s="15">
        <f t="shared" si="66"/>
        <v>1714.3</v>
      </c>
      <c r="K69" s="7">
        <f t="shared" ref="K69" si="67">J69/I69*100</f>
        <v>96.001568012544098</v>
      </c>
    </row>
    <row r="70" spans="1:11">
      <c r="A70" s="11" t="s">
        <v>20</v>
      </c>
      <c r="B70" s="53" t="s">
        <v>5</v>
      </c>
      <c r="C70" s="54"/>
      <c r="D70" s="54"/>
      <c r="E70" s="54"/>
      <c r="F70" s="54"/>
      <c r="G70" s="54"/>
      <c r="H70" s="54"/>
      <c r="I70" s="54"/>
      <c r="J70" s="54"/>
      <c r="K70" s="55"/>
    </row>
    <row r="71" spans="1:11">
      <c r="A71" s="89" t="s">
        <v>53</v>
      </c>
      <c r="B71" s="90"/>
      <c r="C71" s="90"/>
      <c r="D71" s="90"/>
      <c r="E71" s="90"/>
      <c r="F71" s="90"/>
      <c r="G71" s="90"/>
      <c r="H71" s="90"/>
      <c r="I71" s="90"/>
      <c r="J71" s="90"/>
      <c r="K71" s="91"/>
    </row>
    <row r="72" spans="1:11">
      <c r="A72" s="79" t="s">
        <v>40</v>
      </c>
      <c r="B72" s="68"/>
      <c r="C72" s="6">
        <v>545</v>
      </c>
      <c r="D72" s="6">
        <v>494.3</v>
      </c>
      <c r="E72" s="6">
        <f t="shared" ref="E72:E73" si="68">D72/C72*100</f>
        <v>90.697247706422019</v>
      </c>
      <c r="F72" s="6"/>
      <c r="G72" s="6"/>
      <c r="H72" s="6"/>
      <c r="I72" s="6"/>
      <c r="J72" s="6"/>
      <c r="K72" s="6"/>
    </row>
    <row r="73" spans="1:11">
      <c r="A73" s="89" t="s">
        <v>41</v>
      </c>
      <c r="B73" s="91"/>
      <c r="C73" s="13">
        <f>C72</f>
        <v>545</v>
      </c>
      <c r="D73" s="13">
        <f>D72</f>
        <v>494.3</v>
      </c>
      <c r="E73" s="13">
        <f t="shared" si="68"/>
        <v>90.697247706422019</v>
      </c>
      <c r="F73" s="13">
        <f t="shared" ref="F73:G73" si="69">F72</f>
        <v>0</v>
      </c>
      <c r="G73" s="13">
        <f t="shared" si="69"/>
        <v>0</v>
      </c>
      <c r="H73" s="13"/>
      <c r="I73" s="13">
        <f t="shared" ref="I73:J73" si="70">I72</f>
        <v>0</v>
      </c>
      <c r="J73" s="13">
        <f t="shared" si="70"/>
        <v>0</v>
      </c>
      <c r="K73" s="13"/>
    </row>
    <row r="74" spans="1:11">
      <c r="A74" s="89" t="s">
        <v>54</v>
      </c>
      <c r="B74" s="90"/>
      <c r="C74" s="90"/>
      <c r="D74" s="90"/>
      <c r="E74" s="90"/>
      <c r="F74" s="90"/>
      <c r="G74" s="90"/>
      <c r="H74" s="90"/>
      <c r="I74" s="90"/>
      <c r="J74" s="90"/>
      <c r="K74" s="91"/>
    </row>
    <row r="75" spans="1:11">
      <c r="A75" s="79" t="s">
        <v>40</v>
      </c>
      <c r="B75" s="68"/>
      <c r="C75" s="6">
        <v>26</v>
      </c>
      <c r="D75" s="6">
        <v>26</v>
      </c>
      <c r="E75" s="6">
        <f t="shared" ref="E75:E79" si="71">D75/C75*100</f>
        <v>100</v>
      </c>
      <c r="F75" s="6"/>
      <c r="G75" s="6"/>
      <c r="H75" s="6"/>
      <c r="I75" s="6"/>
      <c r="J75" s="6"/>
      <c r="K75" s="6"/>
    </row>
    <row r="76" spans="1:11" ht="34.5" customHeight="1">
      <c r="A76" s="79" t="s">
        <v>45</v>
      </c>
      <c r="B76" s="68"/>
      <c r="C76" s="6">
        <v>324</v>
      </c>
      <c r="D76" s="6">
        <v>323.89999999999998</v>
      </c>
      <c r="E76" s="6">
        <f t="shared" si="71"/>
        <v>99.96913580246914</v>
      </c>
      <c r="F76" s="6"/>
      <c r="G76" s="6"/>
      <c r="H76" s="6"/>
      <c r="I76" s="6"/>
      <c r="J76" s="6"/>
      <c r="K76" s="6"/>
    </row>
    <row r="77" spans="1:11" ht="18" customHeight="1">
      <c r="A77" s="47" t="s">
        <v>46</v>
      </c>
      <c r="B77" s="38"/>
      <c r="C77" s="6">
        <v>90</v>
      </c>
      <c r="D77" s="6">
        <v>90</v>
      </c>
      <c r="E77" s="6">
        <f t="shared" si="71"/>
        <v>100</v>
      </c>
      <c r="F77" s="6"/>
      <c r="G77" s="6"/>
      <c r="H77" s="6"/>
      <c r="I77" s="6"/>
      <c r="J77" s="6"/>
      <c r="K77" s="6"/>
    </row>
    <row r="78" spans="1:11" ht="35.25" customHeight="1">
      <c r="A78" s="47" t="s">
        <v>47</v>
      </c>
      <c r="B78" s="38"/>
      <c r="C78" s="6">
        <v>101</v>
      </c>
      <c r="D78" s="6">
        <v>53</v>
      </c>
      <c r="E78" s="6">
        <f t="shared" si="71"/>
        <v>52.475247524752476</v>
      </c>
      <c r="F78" s="6"/>
      <c r="G78" s="6"/>
      <c r="H78" s="6"/>
      <c r="I78" s="6"/>
      <c r="J78" s="6"/>
      <c r="K78" s="6"/>
    </row>
    <row r="79" spans="1:11" ht="17.25" customHeight="1">
      <c r="A79" s="39" t="s">
        <v>41</v>
      </c>
      <c r="B79" s="61"/>
      <c r="C79" s="13">
        <f>C75+C76+C77+C78</f>
        <v>541</v>
      </c>
      <c r="D79" s="13">
        <f>D75+D76+D77+D78</f>
        <v>492.9</v>
      </c>
      <c r="E79" s="13">
        <f t="shared" si="71"/>
        <v>91.109057301293888</v>
      </c>
      <c r="F79" s="13">
        <f t="shared" ref="F79:G79" si="72">F75+F76+F77+F78</f>
        <v>0</v>
      </c>
      <c r="G79" s="13">
        <f t="shared" si="72"/>
        <v>0</v>
      </c>
      <c r="H79" s="13"/>
      <c r="I79" s="13">
        <f t="shared" ref="I79:J79" si="73">I75+I76+I77+I78</f>
        <v>0</v>
      </c>
      <c r="J79" s="13">
        <f t="shared" si="73"/>
        <v>0</v>
      </c>
      <c r="K79" s="13"/>
    </row>
    <row r="80" spans="1:11" ht="15.75" customHeight="1">
      <c r="A80" s="100" t="s">
        <v>55</v>
      </c>
      <c r="B80" s="101"/>
      <c r="C80" s="15">
        <f>C73+C79</f>
        <v>1086</v>
      </c>
      <c r="D80" s="15">
        <f>D73+D79</f>
        <v>987.2</v>
      </c>
      <c r="E80" s="7">
        <f t="shared" ref="E80" si="74">D80/C80*100</f>
        <v>90.902394106814</v>
      </c>
      <c r="F80" s="15">
        <f t="shared" ref="F80:G80" si="75">F73+F79</f>
        <v>0</v>
      </c>
      <c r="G80" s="15">
        <f t="shared" si="75"/>
        <v>0</v>
      </c>
      <c r="H80" s="7"/>
      <c r="I80" s="15">
        <f t="shared" ref="I80:J80" si="76">I73+I79</f>
        <v>0</v>
      </c>
      <c r="J80" s="15">
        <f t="shared" si="76"/>
        <v>0</v>
      </c>
      <c r="K80" s="7"/>
    </row>
    <row r="81" spans="1:11" ht="16.5" customHeight="1">
      <c r="A81" s="12" t="s">
        <v>21</v>
      </c>
      <c r="B81" s="53" t="s">
        <v>6</v>
      </c>
      <c r="C81" s="54"/>
      <c r="D81" s="54"/>
      <c r="E81" s="54"/>
      <c r="F81" s="54"/>
      <c r="G81" s="54"/>
      <c r="H81" s="54"/>
      <c r="I81" s="54"/>
      <c r="J81" s="54"/>
      <c r="K81" s="55"/>
    </row>
    <row r="82" spans="1:11" ht="32.25" customHeight="1">
      <c r="A82" s="34" t="s">
        <v>112</v>
      </c>
      <c r="B82" s="67"/>
      <c r="C82" s="67"/>
      <c r="D82" s="67"/>
      <c r="E82" s="67"/>
      <c r="F82" s="67"/>
      <c r="G82" s="67"/>
      <c r="H82" s="67"/>
      <c r="I82" s="67"/>
      <c r="J82" s="67"/>
      <c r="K82" s="68"/>
    </row>
    <row r="83" spans="1:11" s="5" customFormat="1">
      <c r="A83" s="37" t="s">
        <v>40</v>
      </c>
      <c r="B83" s="38"/>
      <c r="C83" s="23">
        <v>620</v>
      </c>
      <c r="D83" s="23">
        <v>568</v>
      </c>
      <c r="E83" s="23">
        <f t="shared" ref="E83:E85" si="77">D83/C83*100</f>
        <v>91.612903225806448</v>
      </c>
      <c r="F83" s="23"/>
      <c r="G83" s="23"/>
      <c r="H83" s="23"/>
      <c r="I83" s="23"/>
      <c r="J83" s="23"/>
      <c r="K83" s="23"/>
    </row>
    <row r="84" spans="1:11" ht="30.75" customHeight="1">
      <c r="A84" s="37" t="s">
        <v>56</v>
      </c>
      <c r="B84" s="38"/>
      <c r="C84" s="23">
        <v>7200</v>
      </c>
      <c r="D84" s="23">
        <v>6070.8</v>
      </c>
      <c r="E84" s="23">
        <f t="shared" si="77"/>
        <v>84.316666666666677</v>
      </c>
      <c r="F84" s="23"/>
      <c r="G84" s="23"/>
      <c r="H84" s="23"/>
      <c r="I84" s="23"/>
      <c r="J84" s="23"/>
      <c r="K84" s="23"/>
    </row>
    <row r="85" spans="1:11">
      <c r="A85" s="89" t="s">
        <v>41</v>
      </c>
      <c r="B85" s="91"/>
      <c r="C85" s="17">
        <f>C83+C84</f>
        <v>7820</v>
      </c>
      <c r="D85" s="17">
        <f>D83+D84</f>
        <v>6638.8</v>
      </c>
      <c r="E85" s="17">
        <f t="shared" si="77"/>
        <v>84.895140664961644</v>
      </c>
      <c r="F85" s="17">
        <f t="shared" ref="F85:G85" si="78">F83+F84</f>
        <v>0</v>
      </c>
      <c r="G85" s="17">
        <f t="shared" si="78"/>
        <v>0</v>
      </c>
      <c r="H85" s="17"/>
      <c r="I85" s="17">
        <f t="shared" ref="I85:J85" si="79">I83+I84</f>
        <v>0</v>
      </c>
      <c r="J85" s="17">
        <f t="shared" si="79"/>
        <v>0</v>
      </c>
      <c r="K85" s="17"/>
    </row>
    <row r="86" spans="1:11">
      <c r="A86" s="89" t="s">
        <v>57</v>
      </c>
      <c r="B86" s="90"/>
      <c r="C86" s="90"/>
      <c r="D86" s="90"/>
      <c r="E86" s="90"/>
      <c r="F86" s="90"/>
      <c r="G86" s="90"/>
      <c r="H86" s="90"/>
      <c r="I86" s="90"/>
      <c r="J86" s="90"/>
      <c r="K86" s="91"/>
    </row>
    <row r="87" spans="1:11">
      <c r="A87" s="37" t="s">
        <v>40</v>
      </c>
      <c r="B87" s="38"/>
      <c r="C87" s="6">
        <v>6963.6</v>
      </c>
      <c r="D87" s="6">
        <v>6138.1</v>
      </c>
      <c r="E87" s="6">
        <f t="shared" ref="E87:E88" si="80">D87/C87*100</f>
        <v>88.145499454305238</v>
      </c>
      <c r="F87" s="6"/>
      <c r="G87" s="6"/>
      <c r="H87" s="6"/>
      <c r="I87" s="6"/>
      <c r="J87" s="6"/>
      <c r="K87" s="6"/>
    </row>
    <row r="88" spans="1:11">
      <c r="A88" s="60" t="s">
        <v>41</v>
      </c>
      <c r="B88" s="61"/>
      <c r="C88" s="13">
        <f>C87</f>
        <v>6963.6</v>
      </c>
      <c r="D88" s="13">
        <f>D87</f>
        <v>6138.1</v>
      </c>
      <c r="E88" s="13">
        <f t="shared" si="80"/>
        <v>88.145499454305238</v>
      </c>
      <c r="F88" s="13">
        <f t="shared" ref="F88:G88" si="81">F87</f>
        <v>0</v>
      </c>
      <c r="G88" s="13">
        <f t="shared" si="81"/>
        <v>0</v>
      </c>
      <c r="H88" s="13"/>
      <c r="I88" s="13">
        <f t="shared" ref="I88:J88" si="82">I87</f>
        <v>0</v>
      </c>
      <c r="J88" s="13">
        <f t="shared" si="82"/>
        <v>0</v>
      </c>
      <c r="K88" s="13"/>
    </row>
    <row r="89" spans="1:11" ht="34.5" customHeight="1">
      <c r="A89" s="89" t="s">
        <v>58</v>
      </c>
      <c r="B89" s="67"/>
      <c r="C89" s="67"/>
      <c r="D89" s="67"/>
      <c r="E89" s="67"/>
      <c r="F89" s="67"/>
      <c r="G89" s="67"/>
      <c r="H89" s="67"/>
      <c r="I89" s="67"/>
      <c r="J89" s="67"/>
      <c r="K89" s="68"/>
    </row>
    <row r="90" spans="1:11" ht="18.75" customHeight="1">
      <c r="A90" s="37" t="s">
        <v>40</v>
      </c>
      <c r="B90" s="38"/>
      <c r="C90" s="23">
        <v>50</v>
      </c>
      <c r="D90" s="23">
        <v>0</v>
      </c>
      <c r="E90" s="23">
        <f t="shared" ref="E90:E93" si="83">D90/C90*100</f>
        <v>0</v>
      </c>
      <c r="F90" s="23"/>
      <c r="G90" s="23"/>
      <c r="H90" s="23"/>
      <c r="I90" s="23"/>
      <c r="J90" s="23"/>
      <c r="K90" s="23"/>
    </row>
    <row r="91" spans="1:11" ht="34.5" customHeight="1">
      <c r="A91" s="37" t="s">
        <v>56</v>
      </c>
      <c r="B91" s="38"/>
      <c r="C91" s="23">
        <v>150</v>
      </c>
      <c r="D91" s="23">
        <v>74.8</v>
      </c>
      <c r="E91" s="23">
        <f t="shared" si="83"/>
        <v>49.866666666666667</v>
      </c>
      <c r="F91" s="23"/>
      <c r="G91" s="23"/>
      <c r="H91" s="23"/>
      <c r="I91" s="23"/>
      <c r="J91" s="23"/>
      <c r="K91" s="23"/>
    </row>
    <row r="92" spans="1:11">
      <c r="A92" s="60" t="s">
        <v>41</v>
      </c>
      <c r="B92" s="61"/>
      <c r="C92" s="17">
        <f>C90+C91</f>
        <v>200</v>
      </c>
      <c r="D92" s="17">
        <f>D90+D91</f>
        <v>74.8</v>
      </c>
      <c r="E92" s="23">
        <f t="shared" si="83"/>
        <v>37.4</v>
      </c>
      <c r="F92" s="17"/>
      <c r="G92" s="17">
        <f t="shared" ref="G92" si="84">G90+G91</f>
        <v>0</v>
      </c>
      <c r="H92" s="23"/>
      <c r="I92" s="17"/>
      <c r="J92" s="17">
        <f t="shared" ref="J92" si="85">J90+J91</f>
        <v>0</v>
      </c>
      <c r="K92" s="23"/>
    </row>
    <row r="93" spans="1:11">
      <c r="A93" s="51" t="s">
        <v>55</v>
      </c>
      <c r="B93" s="52"/>
      <c r="C93" s="18">
        <f>C85+C88+C92</f>
        <v>14983.6</v>
      </c>
      <c r="D93" s="18">
        <f>D85+D88+D92</f>
        <v>12851.7</v>
      </c>
      <c r="E93" s="23">
        <f t="shared" si="83"/>
        <v>85.7717771430097</v>
      </c>
      <c r="F93" s="18"/>
      <c r="G93" s="18">
        <f t="shared" ref="G93" si="86">G85+G88+G92</f>
        <v>0</v>
      </c>
      <c r="H93" s="23"/>
      <c r="I93" s="18"/>
      <c r="J93" s="18">
        <f t="shared" ref="J93" si="87">J85+J88+J92</f>
        <v>0</v>
      </c>
      <c r="K93" s="23"/>
    </row>
    <row r="94" spans="1:11">
      <c r="A94" s="10" t="s">
        <v>22</v>
      </c>
      <c r="B94" s="53" t="s">
        <v>7</v>
      </c>
      <c r="C94" s="54"/>
      <c r="D94" s="54"/>
      <c r="E94" s="54"/>
      <c r="F94" s="54"/>
      <c r="G94" s="54"/>
      <c r="H94" s="54"/>
      <c r="I94" s="54"/>
      <c r="J94" s="54"/>
      <c r="K94" s="55"/>
    </row>
    <row r="95" spans="1:11">
      <c r="A95" s="89" t="s">
        <v>59</v>
      </c>
      <c r="B95" s="90"/>
      <c r="C95" s="90"/>
      <c r="D95" s="90"/>
      <c r="E95" s="90"/>
      <c r="F95" s="90"/>
      <c r="G95" s="90"/>
      <c r="H95" s="90"/>
      <c r="I95" s="90"/>
      <c r="J95" s="90"/>
      <c r="K95" s="91"/>
    </row>
    <row r="96" spans="1:11" ht="28.5" customHeight="1">
      <c r="A96" s="37" t="s">
        <v>45</v>
      </c>
      <c r="B96" s="38"/>
      <c r="C96" s="23">
        <v>14147.5</v>
      </c>
      <c r="D96" s="23">
        <v>13494.5</v>
      </c>
      <c r="E96" s="23">
        <f t="shared" ref="E96:E100" si="88">D96/C96*100</f>
        <v>95.384343523590744</v>
      </c>
      <c r="F96" s="23"/>
      <c r="G96" s="23"/>
      <c r="H96" s="23"/>
      <c r="I96" s="23">
        <v>994.5</v>
      </c>
      <c r="J96" s="23">
        <v>994.5</v>
      </c>
      <c r="K96" s="23">
        <f t="shared" ref="K96:K100" si="89">J96/I96*100</f>
        <v>100</v>
      </c>
    </row>
    <row r="97" spans="1:11">
      <c r="A97" s="47" t="s">
        <v>46</v>
      </c>
      <c r="B97" s="38"/>
      <c r="C97" s="23">
        <v>1170.4000000000001</v>
      </c>
      <c r="D97" s="23">
        <v>969.2</v>
      </c>
      <c r="E97" s="23">
        <f t="shared" si="88"/>
        <v>82.809295967190693</v>
      </c>
      <c r="F97" s="23"/>
      <c r="G97" s="23"/>
      <c r="H97" s="23"/>
      <c r="I97" s="23"/>
      <c r="J97" s="23"/>
      <c r="K97" s="23"/>
    </row>
    <row r="98" spans="1:11" ht="30.75" customHeight="1">
      <c r="A98" s="47" t="s">
        <v>47</v>
      </c>
      <c r="B98" s="38"/>
      <c r="C98" s="23">
        <v>330</v>
      </c>
      <c r="D98" s="23">
        <v>330</v>
      </c>
      <c r="E98" s="23">
        <f t="shared" si="88"/>
        <v>100</v>
      </c>
      <c r="F98" s="23"/>
      <c r="G98" s="23"/>
      <c r="H98" s="23"/>
      <c r="I98" s="23"/>
      <c r="J98" s="23"/>
      <c r="K98" s="23"/>
    </row>
    <row r="99" spans="1:11" ht="33.75" customHeight="1">
      <c r="A99" s="47" t="s">
        <v>60</v>
      </c>
      <c r="B99" s="38"/>
      <c r="C99" s="23">
        <v>50</v>
      </c>
      <c r="D99" s="23">
        <v>43.9</v>
      </c>
      <c r="E99" s="23">
        <f t="shared" si="88"/>
        <v>87.8</v>
      </c>
      <c r="F99" s="23"/>
      <c r="G99" s="23"/>
      <c r="H99" s="23"/>
      <c r="I99" s="23"/>
      <c r="J99" s="23"/>
      <c r="K99" s="23"/>
    </row>
    <row r="100" spans="1:11">
      <c r="A100" s="60" t="s">
        <v>41</v>
      </c>
      <c r="B100" s="61"/>
      <c r="C100" s="17">
        <f>C96+C97+C98+C99</f>
        <v>15697.9</v>
      </c>
      <c r="D100" s="17">
        <f>D96+D97+D98+D99</f>
        <v>14837.6</v>
      </c>
      <c r="E100" s="17">
        <f t="shared" si="88"/>
        <v>94.519649125042207</v>
      </c>
      <c r="F100" s="17">
        <f t="shared" ref="F100:G100" si="90">F96+F97+F98+F99</f>
        <v>0</v>
      </c>
      <c r="G100" s="17">
        <f t="shared" si="90"/>
        <v>0</v>
      </c>
      <c r="H100" s="17"/>
      <c r="I100" s="17">
        <f t="shared" ref="I100:J100" si="91">I96+I97+I98+I99</f>
        <v>994.5</v>
      </c>
      <c r="J100" s="17">
        <f t="shared" si="91"/>
        <v>994.5</v>
      </c>
      <c r="K100" s="17">
        <f t="shared" si="89"/>
        <v>100</v>
      </c>
    </row>
    <row r="101" spans="1:11">
      <c r="A101" s="58" t="s">
        <v>61</v>
      </c>
      <c r="B101" s="56"/>
      <c r="C101" s="56"/>
      <c r="D101" s="56"/>
      <c r="E101" s="56"/>
      <c r="F101" s="56"/>
      <c r="G101" s="56"/>
      <c r="H101" s="56"/>
      <c r="I101" s="56"/>
      <c r="J101" s="56"/>
      <c r="K101" s="57"/>
    </row>
    <row r="102" spans="1:11">
      <c r="A102" s="37" t="s">
        <v>40</v>
      </c>
      <c r="B102" s="38"/>
      <c r="C102" s="23">
        <v>250</v>
      </c>
      <c r="D102" s="23">
        <v>249.7</v>
      </c>
      <c r="E102" s="23">
        <f t="shared" ref="E102:E103" si="92">D102/C102*100</f>
        <v>99.88</v>
      </c>
      <c r="F102" s="23"/>
      <c r="G102" s="23"/>
      <c r="H102" s="23"/>
      <c r="I102" s="23"/>
      <c r="J102" s="23"/>
      <c r="K102" s="23"/>
    </row>
    <row r="103" spans="1:11">
      <c r="A103" s="60" t="s">
        <v>41</v>
      </c>
      <c r="B103" s="61"/>
      <c r="C103" s="17">
        <f>C102</f>
        <v>250</v>
      </c>
      <c r="D103" s="17">
        <f>D102</f>
        <v>249.7</v>
      </c>
      <c r="E103" s="17">
        <f t="shared" si="92"/>
        <v>99.88</v>
      </c>
      <c r="F103" s="17">
        <f t="shared" ref="F103:G103" si="93">F102</f>
        <v>0</v>
      </c>
      <c r="G103" s="17">
        <f t="shared" si="93"/>
        <v>0</v>
      </c>
      <c r="H103" s="17"/>
      <c r="I103" s="17">
        <f t="shared" ref="I103:J103" si="94">I102</f>
        <v>0</v>
      </c>
      <c r="J103" s="17">
        <f t="shared" si="94"/>
        <v>0</v>
      </c>
      <c r="K103" s="17"/>
    </row>
    <row r="104" spans="1:11">
      <c r="A104" s="89" t="s">
        <v>62</v>
      </c>
      <c r="B104" s="90"/>
      <c r="C104" s="90"/>
      <c r="D104" s="90"/>
      <c r="E104" s="90"/>
      <c r="F104" s="90"/>
      <c r="G104" s="90"/>
      <c r="H104" s="90"/>
      <c r="I104" s="90"/>
      <c r="J104" s="90"/>
      <c r="K104" s="91"/>
    </row>
    <row r="105" spans="1:11">
      <c r="A105" s="37" t="s">
        <v>45</v>
      </c>
      <c r="B105" s="38"/>
      <c r="C105" s="23">
        <v>50</v>
      </c>
      <c r="D105" s="23">
        <v>50</v>
      </c>
      <c r="E105" s="23">
        <f t="shared" ref="E105:E109" si="95">D105/C105*100</f>
        <v>100</v>
      </c>
      <c r="F105" s="23"/>
      <c r="G105" s="23"/>
      <c r="H105" s="23"/>
      <c r="I105" s="23"/>
      <c r="J105" s="23"/>
      <c r="K105" s="23"/>
    </row>
    <row r="106" spans="1:11">
      <c r="A106" s="47" t="s">
        <v>46</v>
      </c>
      <c r="B106" s="38"/>
      <c r="C106" s="23">
        <v>50</v>
      </c>
      <c r="D106" s="23">
        <v>0</v>
      </c>
      <c r="E106" s="23">
        <f t="shared" si="95"/>
        <v>0</v>
      </c>
      <c r="F106" s="23"/>
      <c r="G106" s="23"/>
      <c r="H106" s="23"/>
      <c r="I106" s="23"/>
      <c r="J106" s="23"/>
      <c r="K106" s="23"/>
    </row>
    <row r="107" spans="1:11" ht="32.25" customHeight="1">
      <c r="A107" s="47" t="s">
        <v>47</v>
      </c>
      <c r="B107" s="38"/>
      <c r="C107" s="23">
        <v>50</v>
      </c>
      <c r="D107" s="23">
        <v>50</v>
      </c>
      <c r="E107" s="23">
        <f t="shared" si="95"/>
        <v>100</v>
      </c>
      <c r="F107" s="23"/>
      <c r="G107" s="23"/>
      <c r="H107" s="23"/>
      <c r="I107" s="23"/>
      <c r="J107" s="23"/>
      <c r="K107" s="23"/>
    </row>
    <row r="108" spans="1:11" ht="30" customHeight="1">
      <c r="A108" s="47" t="s">
        <v>60</v>
      </c>
      <c r="B108" s="38"/>
      <c r="C108" s="23">
        <v>50</v>
      </c>
      <c r="D108" s="23">
        <v>41.5</v>
      </c>
      <c r="E108" s="23">
        <f t="shared" si="95"/>
        <v>83</v>
      </c>
      <c r="F108" s="23"/>
      <c r="G108" s="23"/>
      <c r="H108" s="23"/>
      <c r="I108" s="23"/>
      <c r="J108" s="23"/>
      <c r="K108" s="23"/>
    </row>
    <row r="109" spans="1:11">
      <c r="A109" s="60" t="s">
        <v>41</v>
      </c>
      <c r="B109" s="61"/>
      <c r="C109" s="17">
        <f>C105+C106+C107+C108</f>
        <v>200</v>
      </c>
      <c r="D109" s="17">
        <f>D105+D106+D107+D108</f>
        <v>141.5</v>
      </c>
      <c r="E109" s="17">
        <f t="shared" si="95"/>
        <v>70.75</v>
      </c>
      <c r="F109" s="17">
        <f t="shared" ref="F109:G109" si="96">F105+F106+F107+F108</f>
        <v>0</v>
      </c>
      <c r="G109" s="17">
        <f t="shared" si="96"/>
        <v>0</v>
      </c>
      <c r="H109" s="17"/>
      <c r="I109" s="17">
        <f t="shared" ref="I109:J109" si="97">I105+I106+I107+I108</f>
        <v>0</v>
      </c>
      <c r="J109" s="17">
        <f t="shared" si="97"/>
        <v>0</v>
      </c>
      <c r="K109" s="17"/>
    </row>
    <row r="110" spans="1:11">
      <c r="A110" s="89" t="s">
        <v>63</v>
      </c>
      <c r="B110" s="90"/>
      <c r="C110" s="90"/>
      <c r="D110" s="90"/>
      <c r="E110" s="90"/>
      <c r="F110" s="90"/>
      <c r="G110" s="90"/>
      <c r="H110" s="90"/>
      <c r="I110" s="90"/>
      <c r="J110" s="90"/>
      <c r="K110" s="91"/>
    </row>
    <row r="111" spans="1:11">
      <c r="A111" s="37" t="s">
        <v>40</v>
      </c>
      <c r="B111" s="38"/>
      <c r="C111" s="23">
        <v>53</v>
      </c>
      <c r="D111" s="23">
        <v>38</v>
      </c>
      <c r="E111" s="23">
        <f t="shared" ref="E111:E114" si="98">D111/C111*100</f>
        <v>71.698113207547166</v>
      </c>
      <c r="F111" s="23"/>
      <c r="G111" s="23"/>
      <c r="H111" s="23"/>
      <c r="I111" s="23"/>
      <c r="J111" s="23"/>
      <c r="K111" s="23"/>
    </row>
    <row r="112" spans="1:11" ht="30" customHeight="1">
      <c r="A112" s="37" t="s">
        <v>45</v>
      </c>
      <c r="B112" s="38"/>
      <c r="C112" s="23">
        <v>70</v>
      </c>
      <c r="D112" s="23">
        <v>50</v>
      </c>
      <c r="E112" s="23">
        <f t="shared" si="98"/>
        <v>71.428571428571431</v>
      </c>
      <c r="F112" s="23"/>
      <c r="G112" s="23"/>
      <c r="H112" s="23"/>
      <c r="I112" s="23"/>
      <c r="J112" s="23"/>
      <c r="K112" s="23"/>
    </row>
    <row r="113" spans="1:11" ht="30.75" customHeight="1">
      <c r="A113" s="47" t="s">
        <v>60</v>
      </c>
      <c r="B113" s="38"/>
      <c r="C113" s="23">
        <v>77</v>
      </c>
      <c r="D113" s="23">
        <v>66.2</v>
      </c>
      <c r="E113" s="23">
        <f t="shared" si="98"/>
        <v>85.974025974025977</v>
      </c>
      <c r="F113" s="23"/>
      <c r="G113" s="23"/>
      <c r="H113" s="23"/>
      <c r="I113" s="23"/>
      <c r="J113" s="23"/>
      <c r="K113" s="23"/>
    </row>
    <row r="114" spans="1:11">
      <c r="A114" s="60" t="s">
        <v>41</v>
      </c>
      <c r="B114" s="61"/>
      <c r="C114" s="17">
        <f>C111+C112+C113</f>
        <v>200</v>
      </c>
      <c r="D114" s="17">
        <f>D111+D112+D113</f>
        <v>154.19999999999999</v>
      </c>
      <c r="E114" s="17">
        <f t="shared" si="98"/>
        <v>77.099999999999994</v>
      </c>
      <c r="F114" s="17">
        <f t="shared" ref="F114:G114" si="99">F111+F112+F113</f>
        <v>0</v>
      </c>
      <c r="G114" s="17">
        <f t="shared" si="99"/>
        <v>0</v>
      </c>
      <c r="H114" s="17"/>
      <c r="I114" s="17">
        <f t="shared" ref="I114:J114" si="100">I111+I112+I113</f>
        <v>0</v>
      </c>
      <c r="J114" s="17">
        <f t="shared" si="100"/>
        <v>0</v>
      </c>
      <c r="K114" s="17"/>
    </row>
    <row r="115" spans="1:11">
      <c r="A115" s="34" t="s">
        <v>64</v>
      </c>
      <c r="B115" s="56"/>
      <c r="C115" s="56"/>
      <c r="D115" s="56"/>
      <c r="E115" s="56"/>
      <c r="F115" s="56"/>
      <c r="G115" s="56"/>
      <c r="H115" s="56"/>
      <c r="I115" s="56"/>
      <c r="J115" s="56"/>
      <c r="K115" s="57"/>
    </row>
    <row r="116" spans="1:11">
      <c r="A116" s="37" t="s">
        <v>40</v>
      </c>
      <c r="B116" s="38"/>
      <c r="C116" s="23">
        <v>100</v>
      </c>
      <c r="D116" s="23">
        <v>90.8</v>
      </c>
      <c r="E116" s="23">
        <f t="shared" ref="E116:E120" si="101">D116/C116*100</f>
        <v>90.8</v>
      </c>
      <c r="F116" s="23"/>
      <c r="G116" s="23"/>
      <c r="H116" s="23"/>
      <c r="I116" s="23"/>
      <c r="J116" s="23"/>
      <c r="K116" s="23"/>
    </row>
    <row r="117" spans="1:11" ht="28.5" customHeight="1">
      <c r="A117" s="37" t="s">
        <v>45</v>
      </c>
      <c r="B117" s="38"/>
      <c r="C117" s="23">
        <v>7872</v>
      </c>
      <c r="D117" s="23">
        <v>7365.4</v>
      </c>
      <c r="E117" s="23">
        <f t="shared" si="101"/>
        <v>93.564532520325201</v>
      </c>
      <c r="F117" s="23"/>
      <c r="G117" s="23"/>
      <c r="H117" s="23"/>
      <c r="I117" s="23"/>
      <c r="J117" s="23"/>
      <c r="K117" s="23"/>
    </row>
    <row r="118" spans="1:11">
      <c r="A118" s="47" t="s">
        <v>46</v>
      </c>
      <c r="B118" s="38"/>
      <c r="C118" s="23">
        <v>427.2</v>
      </c>
      <c r="D118" s="23">
        <v>373.8</v>
      </c>
      <c r="E118" s="23">
        <f t="shared" si="101"/>
        <v>87.5</v>
      </c>
      <c r="F118" s="23"/>
      <c r="G118" s="23"/>
      <c r="H118" s="23"/>
      <c r="I118" s="23"/>
      <c r="J118" s="23"/>
      <c r="K118" s="23"/>
    </row>
    <row r="119" spans="1:11" ht="33.75" customHeight="1">
      <c r="A119" s="47" t="s">
        <v>47</v>
      </c>
      <c r="B119" s="38"/>
      <c r="C119" s="23">
        <v>590</v>
      </c>
      <c r="D119" s="23">
        <v>442.8</v>
      </c>
      <c r="E119" s="23">
        <f t="shared" si="101"/>
        <v>75.050847457627128</v>
      </c>
      <c r="F119" s="23"/>
      <c r="G119" s="23"/>
      <c r="H119" s="23"/>
      <c r="I119" s="23"/>
      <c r="J119" s="23"/>
      <c r="K119" s="23"/>
    </row>
    <row r="120" spans="1:11">
      <c r="A120" s="60" t="s">
        <v>41</v>
      </c>
      <c r="B120" s="61"/>
      <c r="C120" s="17">
        <f>C116+C117+C118+C119</f>
        <v>8989.2000000000007</v>
      </c>
      <c r="D120" s="17">
        <f>D116+D117+D118+D119</f>
        <v>8272.7999999999993</v>
      </c>
      <c r="E120" s="17">
        <f t="shared" si="101"/>
        <v>92.03043652382857</v>
      </c>
      <c r="F120" s="17">
        <f t="shared" ref="F120:G120" si="102">F116+F117+F118+F119</f>
        <v>0</v>
      </c>
      <c r="G120" s="17">
        <f t="shared" si="102"/>
        <v>0</v>
      </c>
      <c r="H120" s="17"/>
      <c r="I120" s="17">
        <f t="shared" ref="I120:J120" si="103">I116+I117+I118+I119</f>
        <v>0</v>
      </c>
      <c r="J120" s="17">
        <f t="shared" si="103"/>
        <v>0</v>
      </c>
      <c r="K120" s="17"/>
    </row>
    <row r="121" spans="1:11">
      <c r="A121" s="58" t="s">
        <v>65</v>
      </c>
      <c r="B121" s="56"/>
      <c r="C121" s="56"/>
      <c r="D121" s="56"/>
      <c r="E121" s="56"/>
      <c r="F121" s="56"/>
      <c r="G121" s="56"/>
      <c r="H121" s="56"/>
      <c r="I121" s="56"/>
      <c r="J121" s="56"/>
      <c r="K121" s="57"/>
    </row>
    <row r="122" spans="1:11">
      <c r="A122" s="37" t="s">
        <v>40</v>
      </c>
      <c r="B122" s="38"/>
      <c r="C122" s="23">
        <v>65</v>
      </c>
      <c r="D122" s="23">
        <v>20</v>
      </c>
      <c r="E122" s="23">
        <f t="shared" ref="E122:E125" si="104">D122/C122*100</f>
        <v>30.76923076923077</v>
      </c>
      <c r="F122" s="23"/>
      <c r="G122" s="23"/>
      <c r="H122" s="23"/>
      <c r="I122" s="23"/>
      <c r="J122" s="23"/>
      <c r="K122" s="23"/>
    </row>
    <row r="123" spans="1:11">
      <c r="A123" s="47" t="s">
        <v>46</v>
      </c>
      <c r="B123" s="38"/>
      <c r="C123" s="23">
        <v>25</v>
      </c>
      <c r="D123" s="23">
        <v>25</v>
      </c>
      <c r="E123" s="23">
        <f t="shared" si="104"/>
        <v>100</v>
      </c>
      <c r="F123" s="23"/>
      <c r="G123" s="23"/>
      <c r="H123" s="23"/>
      <c r="I123" s="23"/>
      <c r="J123" s="23"/>
      <c r="K123" s="23"/>
    </row>
    <row r="124" spans="1:11" ht="30.75" customHeight="1">
      <c r="A124" s="47" t="s">
        <v>60</v>
      </c>
      <c r="B124" s="38"/>
      <c r="C124" s="23">
        <v>10</v>
      </c>
      <c r="D124" s="23">
        <v>10</v>
      </c>
      <c r="E124" s="23">
        <f t="shared" si="104"/>
        <v>100</v>
      </c>
      <c r="F124" s="23"/>
      <c r="G124" s="23"/>
      <c r="H124" s="23"/>
      <c r="I124" s="23"/>
      <c r="J124" s="23"/>
      <c r="K124" s="23"/>
    </row>
    <row r="125" spans="1:11">
      <c r="A125" s="60" t="s">
        <v>41</v>
      </c>
      <c r="B125" s="61"/>
      <c r="C125" s="17">
        <f>C122+C123+C124</f>
        <v>100</v>
      </c>
      <c r="D125" s="17">
        <f>D122+D123+D124</f>
        <v>55</v>
      </c>
      <c r="E125" s="17">
        <f t="shared" si="104"/>
        <v>55.000000000000007</v>
      </c>
      <c r="F125" s="17">
        <f t="shared" ref="F125:G125" si="105">F122+F123+F124</f>
        <v>0</v>
      </c>
      <c r="G125" s="17">
        <f t="shared" si="105"/>
        <v>0</v>
      </c>
      <c r="H125" s="17"/>
      <c r="I125" s="17">
        <f t="shared" ref="I125:J125" si="106">I122+I123+I124</f>
        <v>0</v>
      </c>
      <c r="J125" s="17">
        <f t="shared" si="106"/>
        <v>0</v>
      </c>
      <c r="K125" s="17"/>
    </row>
    <row r="126" spans="1:11">
      <c r="A126" s="58" t="s">
        <v>66</v>
      </c>
      <c r="B126" s="56"/>
      <c r="C126" s="56"/>
      <c r="D126" s="56"/>
      <c r="E126" s="56"/>
      <c r="F126" s="56"/>
      <c r="G126" s="56"/>
      <c r="H126" s="56"/>
      <c r="I126" s="56"/>
      <c r="J126" s="56"/>
      <c r="K126" s="57"/>
    </row>
    <row r="127" spans="1:11" ht="15.75" customHeight="1">
      <c r="A127" s="37" t="s">
        <v>40</v>
      </c>
      <c r="B127" s="38"/>
      <c r="C127" s="23">
        <v>100</v>
      </c>
      <c r="D127" s="23">
        <v>97.8</v>
      </c>
      <c r="E127" s="23">
        <f t="shared" ref="E127:E128" si="107">D127/C127*100</f>
        <v>97.8</v>
      </c>
      <c r="F127" s="23"/>
      <c r="G127" s="23"/>
      <c r="H127" s="23"/>
      <c r="I127" s="23"/>
      <c r="J127" s="23"/>
      <c r="K127" s="23"/>
    </row>
    <row r="128" spans="1:11" ht="15.75" customHeight="1">
      <c r="A128" s="60" t="s">
        <v>41</v>
      </c>
      <c r="B128" s="61"/>
      <c r="C128" s="17">
        <f>C127</f>
        <v>100</v>
      </c>
      <c r="D128" s="17">
        <f>D127</f>
        <v>97.8</v>
      </c>
      <c r="E128" s="17">
        <f t="shared" si="107"/>
        <v>97.8</v>
      </c>
      <c r="F128" s="17">
        <f t="shared" ref="F128:G128" si="108">F127</f>
        <v>0</v>
      </c>
      <c r="G128" s="17">
        <f t="shared" si="108"/>
        <v>0</v>
      </c>
      <c r="H128" s="17"/>
      <c r="I128" s="17">
        <f t="shared" ref="I128:J128" si="109">I127</f>
        <v>0</v>
      </c>
      <c r="J128" s="17">
        <f t="shared" si="109"/>
        <v>0</v>
      </c>
      <c r="K128" s="17"/>
    </row>
    <row r="129" spans="1:11">
      <c r="A129" s="58" t="s">
        <v>67</v>
      </c>
      <c r="B129" s="56"/>
      <c r="C129" s="56"/>
      <c r="D129" s="56"/>
      <c r="E129" s="56"/>
      <c r="F129" s="56"/>
      <c r="G129" s="56"/>
      <c r="H129" s="56"/>
      <c r="I129" s="56"/>
      <c r="J129" s="56"/>
      <c r="K129" s="57"/>
    </row>
    <row r="130" spans="1:11">
      <c r="A130" s="37" t="s">
        <v>40</v>
      </c>
      <c r="B130" s="38"/>
      <c r="C130" s="23">
        <v>3107</v>
      </c>
      <c r="D130" s="23">
        <v>2689.2</v>
      </c>
      <c r="E130" s="23">
        <f t="shared" ref="E130:E132" si="110">D130/C130*100</f>
        <v>86.5529449629868</v>
      </c>
      <c r="F130" s="23"/>
      <c r="G130" s="23"/>
      <c r="H130" s="23"/>
      <c r="I130" s="23"/>
      <c r="J130" s="23"/>
      <c r="K130" s="23"/>
    </row>
    <row r="131" spans="1:11">
      <c r="A131" s="60" t="s">
        <v>41</v>
      </c>
      <c r="B131" s="61"/>
      <c r="C131" s="17">
        <f>C130</f>
        <v>3107</v>
      </c>
      <c r="D131" s="17">
        <f>D130</f>
        <v>2689.2</v>
      </c>
      <c r="E131" s="17">
        <f t="shared" si="110"/>
        <v>86.5529449629868</v>
      </c>
      <c r="F131" s="17">
        <f t="shared" ref="F131:G131" si="111">F130</f>
        <v>0</v>
      </c>
      <c r="G131" s="17">
        <f t="shared" si="111"/>
        <v>0</v>
      </c>
      <c r="H131" s="17"/>
      <c r="I131" s="17">
        <f t="shared" ref="I131:J131" si="112">I130</f>
        <v>0</v>
      </c>
      <c r="J131" s="17">
        <f t="shared" si="112"/>
        <v>0</v>
      </c>
      <c r="K131" s="17"/>
    </row>
    <row r="132" spans="1:11">
      <c r="A132" s="41" t="s">
        <v>55</v>
      </c>
      <c r="B132" s="42"/>
      <c r="C132" s="18">
        <f>C100+C103+C109+C114+C120+C125+C128+C131</f>
        <v>28644.1</v>
      </c>
      <c r="D132" s="18">
        <f>D100+D103+D109+D114+D120+D125+D128+D131</f>
        <v>26497.800000000003</v>
      </c>
      <c r="E132" s="16">
        <f t="shared" si="110"/>
        <v>92.507008424073391</v>
      </c>
      <c r="F132" s="18">
        <f t="shared" ref="F132:G132" si="113">F100+F103+F109+F114+F120+F125+F128+F131</f>
        <v>0</v>
      </c>
      <c r="G132" s="18">
        <f t="shared" si="113"/>
        <v>0</v>
      </c>
      <c r="H132" s="23"/>
      <c r="I132" s="18">
        <f t="shared" ref="I132:J132" si="114">I100+I103+I109+I114+I120+I125+I128+I131</f>
        <v>994.5</v>
      </c>
      <c r="J132" s="18">
        <f t="shared" si="114"/>
        <v>994.5</v>
      </c>
      <c r="K132" s="16">
        <f t="shared" ref="K132" si="115">J132/I132*100</f>
        <v>100</v>
      </c>
    </row>
    <row r="133" spans="1:11">
      <c r="A133" s="10" t="s">
        <v>23</v>
      </c>
      <c r="B133" s="53" t="s">
        <v>8</v>
      </c>
      <c r="C133" s="54"/>
      <c r="D133" s="54"/>
      <c r="E133" s="54"/>
      <c r="F133" s="54"/>
      <c r="G133" s="54"/>
      <c r="H133" s="54"/>
      <c r="I133" s="54"/>
      <c r="J133" s="54"/>
      <c r="K133" s="55"/>
    </row>
    <row r="134" spans="1:11">
      <c r="A134" s="34" t="s">
        <v>68</v>
      </c>
      <c r="B134" s="62"/>
      <c r="C134" s="56"/>
      <c r="D134" s="56"/>
      <c r="E134" s="56"/>
      <c r="F134" s="56"/>
      <c r="G134" s="56"/>
      <c r="H134" s="56"/>
      <c r="I134" s="56"/>
      <c r="J134" s="56"/>
      <c r="K134" s="57"/>
    </row>
    <row r="135" spans="1:11">
      <c r="A135" s="47" t="s">
        <v>46</v>
      </c>
      <c r="B135" s="38"/>
      <c r="C135" s="23">
        <v>2454</v>
      </c>
      <c r="D135" s="23">
        <v>2052.9</v>
      </c>
      <c r="E135" s="23">
        <f t="shared" ref="E135:E136" si="116">D135/C135*100</f>
        <v>83.655256723716391</v>
      </c>
      <c r="F135" s="23"/>
      <c r="G135" s="23"/>
      <c r="H135" s="23"/>
      <c r="I135" s="23"/>
      <c r="J135" s="23"/>
      <c r="K135" s="23"/>
    </row>
    <row r="136" spans="1:11">
      <c r="A136" s="39" t="s">
        <v>31</v>
      </c>
      <c r="B136" s="40"/>
      <c r="C136" s="17">
        <f>C135</f>
        <v>2454</v>
      </c>
      <c r="D136" s="17">
        <f>D135</f>
        <v>2052.9</v>
      </c>
      <c r="E136" s="17">
        <f t="shared" si="116"/>
        <v>83.655256723716391</v>
      </c>
      <c r="F136" s="17">
        <f t="shared" ref="F136:G136" si="117">F135</f>
        <v>0</v>
      </c>
      <c r="G136" s="17">
        <f t="shared" si="117"/>
        <v>0</v>
      </c>
      <c r="H136" s="17"/>
      <c r="I136" s="17">
        <f t="shared" ref="I136:J136" si="118">I135</f>
        <v>0</v>
      </c>
      <c r="J136" s="17">
        <f t="shared" si="118"/>
        <v>0</v>
      </c>
      <c r="K136" s="17"/>
    </row>
    <row r="137" spans="1:11">
      <c r="A137" s="34" t="s">
        <v>69</v>
      </c>
      <c r="B137" s="56"/>
      <c r="C137" s="56"/>
      <c r="D137" s="56"/>
      <c r="E137" s="56"/>
      <c r="F137" s="56"/>
      <c r="G137" s="56"/>
      <c r="H137" s="56"/>
      <c r="I137" s="56"/>
      <c r="J137" s="56"/>
      <c r="K137" s="57"/>
    </row>
    <row r="138" spans="1:11">
      <c r="A138" s="47" t="s">
        <v>46</v>
      </c>
      <c r="B138" s="38"/>
      <c r="C138" s="23">
        <v>50715.5</v>
      </c>
      <c r="D138" s="23">
        <v>42417.8</v>
      </c>
      <c r="E138" s="23">
        <f t="shared" ref="E138:E139" si="119">D138/C138*100</f>
        <v>83.638729776892674</v>
      </c>
      <c r="F138" s="23"/>
      <c r="G138" s="23"/>
      <c r="H138" s="23"/>
      <c r="I138" s="23">
        <v>7192.5</v>
      </c>
      <c r="J138" s="23">
        <v>6575.4</v>
      </c>
      <c r="K138" s="23">
        <f t="shared" ref="K138:K139" si="120">J138/I138*100</f>
        <v>91.420229405630863</v>
      </c>
    </row>
    <row r="139" spans="1:11">
      <c r="A139" s="63" t="s">
        <v>31</v>
      </c>
      <c r="B139" s="64"/>
      <c r="C139" s="17">
        <f>C138</f>
        <v>50715.5</v>
      </c>
      <c r="D139" s="17">
        <f>D138</f>
        <v>42417.8</v>
      </c>
      <c r="E139" s="13">
        <f t="shared" si="119"/>
        <v>83.638729776892674</v>
      </c>
      <c r="F139" s="17">
        <f t="shared" ref="F139:G139" si="121">F138</f>
        <v>0</v>
      </c>
      <c r="G139" s="17">
        <f t="shared" si="121"/>
        <v>0</v>
      </c>
      <c r="H139" s="13"/>
      <c r="I139" s="17">
        <f t="shared" ref="I139:J139" si="122">I138</f>
        <v>7192.5</v>
      </c>
      <c r="J139" s="17">
        <f t="shared" si="122"/>
        <v>6575.4</v>
      </c>
      <c r="K139" s="13">
        <f t="shared" si="120"/>
        <v>91.420229405630863</v>
      </c>
    </row>
    <row r="140" spans="1:11">
      <c r="A140" s="34" t="s">
        <v>70</v>
      </c>
      <c r="B140" s="35"/>
      <c r="C140" s="35"/>
      <c r="D140" s="35"/>
      <c r="E140" s="35"/>
      <c r="F140" s="35"/>
      <c r="G140" s="35"/>
      <c r="H140" s="35"/>
      <c r="I140" s="35"/>
      <c r="J140" s="35"/>
      <c r="K140" s="36"/>
    </row>
    <row r="141" spans="1:11">
      <c r="A141" s="47" t="s">
        <v>46</v>
      </c>
      <c r="B141" s="38"/>
      <c r="C141" s="23">
        <v>3028.4</v>
      </c>
      <c r="D141" s="23">
        <v>2441.5</v>
      </c>
      <c r="E141" s="23">
        <f t="shared" ref="E141:E142" si="123">D141/C141*100</f>
        <v>80.620129441289123</v>
      </c>
      <c r="F141" s="23">
        <v>56</v>
      </c>
      <c r="G141" s="23">
        <v>56</v>
      </c>
      <c r="H141" s="23">
        <f t="shared" ref="H141:H142" si="124">G141/F141*100</f>
        <v>100</v>
      </c>
      <c r="I141" s="23">
        <v>594.29999999999995</v>
      </c>
      <c r="J141" s="23">
        <v>553.1</v>
      </c>
      <c r="K141" s="23">
        <f t="shared" ref="K141:K142" si="125">J141/I141*100</f>
        <v>93.067474339559155</v>
      </c>
    </row>
    <row r="142" spans="1:11">
      <c r="A142" s="63" t="s">
        <v>31</v>
      </c>
      <c r="B142" s="64"/>
      <c r="C142" s="17">
        <f>C141</f>
        <v>3028.4</v>
      </c>
      <c r="D142" s="17">
        <f>D141</f>
        <v>2441.5</v>
      </c>
      <c r="E142" s="13">
        <f t="shared" si="123"/>
        <v>80.620129441289123</v>
      </c>
      <c r="F142" s="17">
        <f t="shared" ref="F142:G142" si="126">F141</f>
        <v>56</v>
      </c>
      <c r="G142" s="17">
        <f t="shared" si="126"/>
        <v>56</v>
      </c>
      <c r="H142" s="13">
        <f t="shared" si="124"/>
        <v>100</v>
      </c>
      <c r="I142" s="17">
        <f t="shared" ref="I142:J142" si="127">I141</f>
        <v>594.29999999999995</v>
      </c>
      <c r="J142" s="17">
        <f t="shared" si="127"/>
        <v>553.1</v>
      </c>
      <c r="K142" s="13">
        <f t="shared" si="125"/>
        <v>93.067474339559155</v>
      </c>
    </row>
    <row r="143" spans="1:11">
      <c r="A143" s="58" t="s">
        <v>71</v>
      </c>
      <c r="B143" s="35"/>
      <c r="C143" s="35"/>
      <c r="D143" s="35"/>
      <c r="E143" s="35"/>
      <c r="F143" s="35"/>
      <c r="G143" s="35"/>
      <c r="H143" s="35"/>
      <c r="I143" s="35"/>
      <c r="J143" s="35"/>
      <c r="K143" s="36"/>
    </row>
    <row r="144" spans="1:11">
      <c r="A144" s="47" t="s">
        <v>46</v>
      </c>
      <c r="B144" s="38"/>
      <c r="C144" s="23">
        <v>2776.7</v>
      </c>
      <c r="D144" s="23">
        <v>2036.7</v>
      </c>
      <c r="E144" s="23">
        <f t="shared" ref="E144:E145" si="128">D144/C144*100</f>
        <v>73.349659667951173</v>
      </c>
      <c r="F144" s="23"/>
      <c r="G144" s="23"/>
      <c r="H144" s="23"/>
      <c r="I144" s="23">
        <v>580.70000000000005</v>
      </c>
      <c r="J144" s="23">
        <v>560.4</v>
      </c>
      <c r="K144" s="23">
        <f t="shared" ref="K144:K145" si="129">J144/I144*100</f>
        <v>96.504219045978985</v>
      </c>
    </row>
    <row r="145" spans="1:11">
      <c r="A145" s="63" t="s">
        <v>31</v>
      </c>
      <c r="B145" s="64"/>
      <c r="C145" s="17">
        <f>C144</f>
        <v>2776.7</v>
      </c>
      <c r="D145" s="17">
        <f>D144</f>
        <v>2036.7</v>
      </c>
      <c r="E145" s="13">
        <f t="shared" si="128"/>
        <v>73.349659667951173</v>
      </c>
      <c r="F145" s="17">
        <f t="shared" ref="F145:G145" si="130">F144</f>
        <v>0</v>
      </c>
      <c r="G145" s="17">
        <f t="shared" si="130"/>
        <v>0</v>
      </c>
      <c r="H145" s="13"/>
      <c r="I145" s="17">
        <f t="shared" ref="I145:J145" si="131">I144</f>
        <v>580.70000000000005</v>
      </c>
      <c r="J145" s="17">
        <f t="shared" si="131"/>
        <v>560.4</v>
      </c>
      <c r="K145" s="13">
        <f t="shared" si="129"/>
        <v>96.504219045978985</v>
      </c>
    </row>
    <row r="146" spans="1:11">
      <c r="A146" s="34" t="s">
        <v>72</v>
      </c>
      <c r="B146" s="35"/>
      <c r="C146" s="35"/>
      <c r="D146" s="35"/>
      <c r="E146" s="35"/>
      <c r="F146" s="35"/>
      <c r="G146" s="35"/>
      <c r="H146" s="35"/>
      <c r="I146" s="35"/>
      <c r="J146" s="35"/>
      <c r="K146" s="36"/>
    </row>
    <row r="147" spans="1:11">
      <c r="A147" s="47" t="s">
        <v>46</v>
      </c>
      <c r="B147" s="38"/>
      <c r="C147" s="23">
        <v>9973</v>
      </c>
      <c r="D147" s="23">
        <v>8097.3</v>
      </c>
      <c r="E147" s="23">
        <f t="shared" ref="E147:E148" si="132">D147/C147*100</f>
        <v>81.192218991276448</v>
      </c>
      <c r="F147" s="23"/>
      <c r="G147" s="23"/>
      <c r="H147" s="23"/>
      <c r="I147" s="23"/>
      <c r="J147" s="23"/>
      <c r="K147" s="23"/>
    </row>
    <row r="148" spans="1:11">
      <c r="A148" s="63" t="s">
        <v>31</v>
      </c>
      <c r="B148" s="64"/>
      <c r="C148" s="17">
        <f>C147</f>
        <v>9973</v>
      </c>
      <c r="D148" s="17">
        <f>D147</f>
        <v>8097.3</v>
      </c>
      <c r="E148" s="13">
        <f t="shared" si="132"/>
        <v>81.192218991276448</v>
      </c>
      <c r="F148" s="17">
        <f t="shared" ref="F148:G148" si="133">F147</f>
        <v>0</v>
      </c>
      <c r="G148" s="17">
        <f t="shared" si="133"/>
        <v>0</v>
      </c>
      <c r="H148" s="13"/>
      <c r="I148" s="17">
        <f t="shared" ref="I148:J148" si="134">I147</f>
        <v>0</v>
      </c>
      <c r="J148" s="17">
        <f t="shared" si="134"/>
        <v>0</v>
      </c>
      <c r="K148" s="13"/>
    </row>
    <row r="149" spans="1:11">
      <c r="A149" s="58" t="s">
        <v>73</v>
      </c>
      <c r="B149" s="35"/>
      <c r="C149" s="35"/>
      <c r="D149" s="35"/>
      <c r="E149" s="35"/>
      <c r="F149" s="35"/>
      <c r="G149" s="35"/>
      <c r="H149" s="35"/>
      <c r="I149" s="35"/>
      <c r="J149" s="35"/>
      <c r="K149" s="36"/>
    </row>
    <row r="150" spans="1:11">
      <c r="A150" s="47" t="s">
        <v>46</v>
      </c>
      <c r="B150" s="38"/>
      <c r="C150" s="23">
        <v>948.5</v>
      </c>
      <c r="D150" s="23">
        <v>838.1</v>
      </c>
      <c r="E150" s="23">
        <f t="shared" ref="E150:E152" si="135">D150/C150*100</f>
        <v>88.360569319978921</v>
      </c>
      <c r="F150" s="23"/>
      <c r="G150" s="23"/>
      <c r="H150" s="23"/>
      <c r="I150" s="23"/>
      <c r="J150" s="23"/>
      <c r="K150" s="23"/>
    </row>
    <row r="151" spans="1:11">
      <c r="A151" s="63" t="s">
        <v>31</v>
      </c>
      <c r="B151" s="64"/>
      <c r="C151" s="17">
        <f>C150</f>
        <v>948.5</v>
      </c>
      <c r="D151" s="17">
        <f>D150</f>
        <v>838.1</v>
      </c>
      <c r="E151" s="17">
        <f t="shared" si="135"/>
        <v>88.360569319978921</v>
      </c>
      <c r="F151" s="17">
        <f t="shared" ref="F151:G151" si="136">F150</f>
        <v>0</v>
      </c>
      <c r="G151" s="17">
        <f t="shared" si="136"/>
        <v>0</v>
      </c>
      <c r="H151" s="17"/>
      <c r="I151" s="17">
        <f t="shared" ref="I151:J151" si="137">I150</f>
        <v>0</v>
      </c>
      <c r="J151" s="17">
        <f t="shared" si="137"/>
        <v>0</v>
      </c>
      <c r="K151" s="17"/>
    </row>
    <row r="152" spans="1:11">
      <c r="A152" s="51" t="s">
        <v>55</v>
      </c>
      <c r="B152" s="52"/>
      <c r="C152" s="18">
        <f>C136+C139+C142+C145+C151+C148</f>
        <v>69896.100000000006</v>
      </c>
      <c r="D152" s="18">
        <f>D136+D139+D142+D145+D151+D148</f>
        <v>57884.3</v>
      </c>
      <c r="E152" s="6">
        <f t="shared" si="135"/>
        <v>82.814777934677323</v>
      </c>
      <c r="F152" s="18">
        <f t="shared" ref="F152:G152" si="138">F136+F139+F142+F145+F151+F148</f>
        <v>56</v>
      </c>
      <c r="G152" s="18">
        <f t="shared" si="138"/>
        <v>56</v>
      </c>
      <c r="H152" s="15">
        <f t="shared" ref="H152" si="139">G152/F152*100</f>
        <v>100</v>
      </c>
      <c r="I152" s="18">
        <f t="shared" ref="I152:J152" si="140">I136+I139+I142+I145+I151+I148</f>
        <v>8367.5</v>
      </c>
      <c r="J152" s="18">
        <f t="shared" si="140"/>
        <v>7688.9</v>
      </c>
      <c r="K152" s="15">
        <f t="shared" ref="K152" si="141">J152/I152*100</f>
        <v>91.890050791753808</v>
      </c>
    </row>
    <row r="153" spans="1:11">
      <c r="A153" s="10" t="s">
        <v>24</v>
      </c>
      <c r="B153" s="53" t="s">
        <v>9</v>
      </c>
      <c r="C153" s="54"/>
      <c r="D153" s="54"/>
      <c r="E153" s="54"/>
      <c r="F153" s="54"/>
      <c r="G153" s="54"/>
      <c r="H153" s="54"/>
      <c r="I153" s="54"/>
      <c r="J153" s="54"/>
      <c r="K153" s="55"/>
    </row>
    <row r="154" spans="1:11">
      <c r="A154" s="58" t="s">
        <v>74</v>
      </c>
      <c r="B154" s="35"/>
      <c r="C154" s="35"/>
      <c r="D154" s="35"/>
      <c r="E154" s="35"/>
      <c r="F154" s="35"/>
      <c r="G154" s="35"/>
      <c r="H154" s="35"/>
      <c r="I154" s="35"/>
      <c r="J154" s="35"/>
      <c r="K154" s="36"/>
    </row>
    <row r="155" spans="1:11" ht="30" customHeight="1">
      <c r="A155" s="47" t="s">
        <v>47</v>
      </c>
      <c r="B155" s="38"/>
      <c r="C155" s="23">
        <v>1555</v>
      </c>
      <c r="D155" s="23">
        <v>1286.9000000000001</v>
      </c>
      <c r="E155" s="23">
        <f t="shared" ref="E155:E156" si="142">D155/C155*100</f>
        <v>82.758842443729904</v>
      </c>
      <c r="F155" s="23"/>
      <c r="G155" s="23"/>
      <c r="H155" s="23"/>
      <c r="I155" s="23"/>
      <c r="J155" s="23"/>
      <c r="K155" s="23"/>
    </row>
    <row r="156" spans="1:11">
      <c r="A156" s="63" t="s">
        <v>31</v>
      </c>
      <c r="B156" s="64"/>
      <c r="C156" s="17">
        <f>C155</f>
        <v>1555</v>
      </c>
      <c r="D156" s="17">
        <f>D155</f>
        <v>1286.9000000000001</v>
      </c>
      <c r="E156" s="23">
        <f t="shared" si="142"/>
        <v>82.758842443729904</v>
      </c>
      <c r="F156" s="13">
        <f t="shared" ref="F156:G156" si="143">F155</f>
        <v>0</v>
      </c>
      <c r="G156" s="13">
        <f t="shared" si="143"/>
        <v>0</v>
      </c>
      <c r="H156" s="6"/>
      <c r="I156" s="13">
        <f t="shared" ref="I156:J156" si="144">I155</f>
        <v>0</v>
      </c>
      <c r="J156" s="13">
        <f t="shared" si="144"/>
        <v>0</v>
      </c>
      <c r="K156" s="6"/>
    </row>
    <row r="157" spans="1:11">
      <c r="A157" s="34" t="s">
        <v>75</v>
      </c>
      <c r="B157" s="56"/>
      <c r="C157" s="56"/>
      <c r="D157" s="56"/>
      <c r="E157" s="56"/>
      <c r="F157" s="56"/>
      <c r="G157" s="56"/>
      <c r="H157" s="56"/>
      <c r="I157" s="56"/>
      <c r="J157" s="56"/>
      <c r="K157" s="57"/>
    </row>
    <row r="158" spans="1:11">
      <c r="A158" s="37" t="s">
        <v>40</v>
      </c>
      <c r="B158" s="38"/>
      <c r="C158" s="23">
        <v>1285</v>
      </c>
      <c r="D158" s="23">
        <v>0</v>
      </c>
      <c r="E158" s="23">
        <f t="shared" ref="E158:E160" si="145">D158/C158*100</f>
        <v>0</v>
      </c>
      <c r="F158" s="23"/>
      <c r="G158" s="23"/>
      <c r="H158" s="6"/>
      <c r="I158" s="23">
        <v>0</v>
      </c>
      <c r="J158" s="23">
        <v>0</v>
      </c>
      <c r="K158" s="6"/>
    </row>
    <row r="159" spans="1:11" ht="31.5" customHeight="1">
      <c r="A159" s="47" t="s">
        <v>47</v>
      </c>
      <c r="B159" s="38"/>
      <c r="C159" s="23">
        <v>53324.9</v>
      </c>
      <c r="D159" s="23">
        <v>45284.9</v>
      </c>
      <c r="E159" s="23">
        <f t="shared" si="145"/>
        <v>84.922615888637381</v>
      </c>
      <c r="F159" s="23"/>
      <c r="G159" s="23"/>
      <c r="H159" s="6"/>
      <c r="I159" s="23">
        <v>288.89999999999998</v>
      </c>
      <c r="J159" s="23">
        <v>240.7</v>
      </c>
      <c r="K159" s="6">
        <f t="shared" ref="K159:K160" si="146">J159/I159*100</f>
        <v>83.316026306680513</v>
      </c>
    </row>
    <row r="160" spans="1:11">
      <c r="A160" s="63" t="s">
        <v>31</v>
      </c>
      <c r="B160" s="64"/>
      <c r="C160" s="17">
        <f>C158+C159</f>
        <v>54609.9</v>
      </c>
      <c r="D160" s="17">
        <f>D158+D159</f>
        <v>45284.9</v>
      </c>
      <c r="E160" s="23">
        <f t="shared" si="145"/>
        <v>82.924341557116932</v>
      </c>
      <c r="F160" s="17">
        <f t="shared" ref="F160:G160" si="147">F158+F159</f>
        <v>0</v>
      </c>
      <c r="G160" s="17">
        <f t="shared" si="147"/>
        <v>0</v>
      </c>
      <c r="H160" s="6"/>
      <c r="I160" s="17">
        <f t="shared" ref="I160:J160" si="148">I158+I159</f>
        <v>288.89999999999998</v>
      </c>
      <c r="J160" s="17">
        <f t="shared" si="148"/>
        <v>240.7</v>
      </c>
      <c r="K160" s="6">
        <f t="shared" si="146"/>
        <v>83.316026306680513</v>
      </c>
    </row>
    <row r="161" spans="1:11">
      <c r="A161" s="34" t="s">
        <v>76</v>
      </c>
      <c r="B161" s="35"/>
      <c r="C161" s="35"/>
      <c r="D161" s="35"/>
      <c r="E161" s="35"/>
      <c r="F161" s="35"/>
      <c r="G161" s="35"/>
      <c r="H161" s="35"/>
      <c r="I161" s="35"/>
      <c r="J161" s="35"/>
      <c r="K161" s="36"/>
    </row>
    <row r="162" spans="1:11">
      <c r="A162" s="37" t="s">
        <v>40</v>
      </c>
      <c r="B162" s="38"/>
      <c r="C162" s="23">
        <v>0</v>
      </c>
      <c r="D162" s="23">
        <v>0</v>
      </c>
      <c r="E162" s="23"/>
      <c r="F162" s="23"/>
      <c r="G162" s="23"/>
      <c r="H162" s="23"/>
      <c r="I162" s="23"/>
      <c r="J162" s="23"/>
      <c r="K162" s="23"/>
    </row>
    <row r="163" spans="1:11" ht="30" customHeight="1">
      <c r="A163" s="47" t="s">
        <v>47</v>
      </c>
      <c r="B163" s="38"/>
      <c r="C163" s="23">
        <v>22520</v>
      </c>
      <c r="D163" s="23">
        <v>18434.5</v>
      </c>
      <c r="E163" s="23">
        <f t="shared" ref="E163:E164" si="149">D163/C163*100</f>
        <v>81.858348134991118</v>
      </c>
      <c r="F163" s="23"/>
      <c r="G163" s="23"/>
      <c r="H163" s="23"/>
      <c r="I163" s="23">
        <v>250</v>
      </c>
      <c r="J163" s="23">
        <v>192.7</v>
      </c>
      <c r="K163" s="23">
        <f t="shared" ref="K163:K164" si="150">J163/I163*100</f>
        <v>77.08</v>
      </c>
    </row>
    <row r="164" spans="1:11">
      <c r="A164" s="39" t="s">
        <v>31</v>
      </c>
      <c r="B164" s="40"/>
      <c r="C164" s="17">
        <f>C162+C163</f>
        <v>22520</v>
      </c>
      <c r="D164" s="17">
        <f>D162+D163</f>
        <v>18434.5</v>
      </c>
      <c r="E164" s="13">
        <f t="shared" si="149"/>
        <v>81.858348134991118</v>
      </c>
      <c r="F164" s="17">
        <f t="shared" ref="F164:G164" si="151">F162+F163</f>
        <v>0</v>
      </c>
      <c r="G164" s="17">
        <f t="shared" si="151"/>
        <v>0</v>
      </c>
      <c r="H164" s="13"/>
      <c r="I164" s="17">
        <f t="shared" ref="I164:J164" si="152">I162+I163</f>
        <v>250</v>
      </c>
      <c r="J164" s="17">
        <f t="shared" si="152"/>
        <v>192.7</v>
      </c>
      <c r="K164" s="13">
        <f t="shared" si="150"/>
        <v>77.08</v>
      </c>
    </row>
    <row r="165" spans="1:11">
      <c r="A165" s="58" t="s">
        <v>77</v>
      </c>
      <c r="B165" s="35"/>
      <c r="C165" s="35"/>
      <c r="D165" s="35"/>
      <c r="E165" s="35"/>
      <c r="F165" s="35"/>
      <c r="G165" s="35"/>
      <c r="H165" s="35"/>
      <c r="I165" s="35"/>
      <c r="J165" s="35"/>
      <c r="K165" s="36"/>
    </row>
    <row r="166" spans="1:11" ht="31.5" customHeight="1">
      <c r="A166" s="47" t="s">
        <v>47</v>
      </c>
      <c r="B166" s="38"/>
      <c r="C166" s="23">
        <v>1747</v>
      </c>
      <c r="D166" s="23">
        <v>1330.4</v>
      </c>
      <c r="E166" s="23">
        <f t="shared" ref="E166:E167" si="153">D166/C166*100</f>
        <v>76.153405838580426</v>
      </c>
      <c r="F166" s="23"/>
      <c r="G166" s="23"/>
      <c r="H166" s="23"/>
      <c r="I166" s="23"/>
      <c r="J166" s="23"/>
      <c r="K166" s="23"/>
    </row>
    <row r="167" spans="1:11">
      <c r="A167" s="39" t="s">
        <v>31</v>
      </c>
      <c r="B167" s="40"/>
      <c r="C167" s="17">
        <f>C166</f>
        <v>1747</v>
      </c>
      <c r="D167" s="17">
        <f>D166</f>
        <v>1330.4</v>
      </c>
      <c r="E167" s="17">
        <f t="shared" si="153"/>
        <v>76.153405838580426</v>
      </c>
      <c r="F167" s="17">
        <f t="shared" ref="F167:G167" si="154">F166</f>
        <v>0</v>
      </c>
      <c r="G167" s="17">
        <f t="shared" si="154"/>
        <v>0</v>
      </c>
      <c r="H167" s="17"/>
      <c r="I167" s="17">
        <f t="shared" ref="I167:J167" si="155">I166</f>
        <v>0</v>
      </c>
      <c r="J167" s="17">
        <f t="shared" si="155"/>
        <v>0</v>
      </c>
      <c r="K167" s="17"/>
    </row>
    <row r="168" spans="1:11">
      <c r="A168" s="58" t="s">
        <v>78</v>
      </c>
      <c r="B168" s="35"/>
      <c r="C168" s="35"/>
      <c r="D168" s="35"/>
      <c r="E168" s="35"/>
      <c r="F168" s="35"/>
      <c r="G168" s="35"/>
      <c r="H168" s="35"/>
      <c r="I168" s="35"/>
      <c r="J168" s="35"/>
      <c r="K168" s="36"/>
    </row>
    <row r="169" spans="1:11" ht="31.5" customHeight="1">
      <c r="A169" s="47" t="s">
        <v>47</v>
      </c>
      <c r="B169" s="38"/>
      <c r="C169" s="23">
        <v>648</v>
      </c>
      <c r="D169" s="23">
        <v>639.20000000000005</v>
      </c>
      <c r="E169" s="23">
        <f t="shared" ref="E169:E170" si="156">D169/C169*100</f>
        <v>98.641975308641989</v>
      </c>
      <c r="F169" s="23"/>
      <c r="G169" s="23"/>
      <c r="H169" s="23"/>
      <c r="I169" s="23"/>
      <c r="J169" s="23"/>
      <c r="K169" s="23"/>
    </row>
    <row r="170" spans="1:11">
      <c r="A170" s="63" t="s">
        <v>31</v>
      </c>
      <c r="B170" s="64"/>
      <c r="C170" s="17">
        <f>C169</f>
        <v>648</v>
      </c>
      <c r="D170" s="17">
        <f>D169</f>
        <v>639.20000000000005</v>
      </c>
      <c r="E170" s="17">
        <f t="shared" si="156"/>
        <v>98.641975308641989</v>
      </c>
      <c r="F170" s="17">
        <f t="shared" ref="F170:G170" si="157">F169</f>
        <v>0</v>
      </c>
      <c r="G170" s="17">
        <f t="shared" si="157"/>
        <v>0</v>
      </c>
      <c r="H170" s="17"/>
      <c r="I170" s="17">
        <f t="shared" ref="I170:J170" si="158">I169</f>
        <v>0</v>
      </c>
      <c r="J170" s="17">
        <f t="shared" si="158"/>
        <v>0</v>
      </c>
      <c r="K170" s="17"/>
    </row>
    <row r="171" spans="1:11">
      <c r="A171" s="34" t="s">
        <v>79</v>
      </c>
      <c r="B171" s="35"/>
      <c r="C171" s="35"/>
      <c r="D171" s="35"/>
      <c r="E171" s="35"/>
      <c r="F171" s="35"/>
      <c r="G171" s="35"/>
      <c r="H171" s="35"/>
      <c r="I171" s="35"/>
      <c r="J171" s="35"/>
      <c r="K171" s="36"/>
    </row>
    <row r="172" spans="1:11" ht="28.5" customHeight="1">
      <c r="A172" s="47" t="s">
        <v>47</v>
      </c>
      <c r="B172" s="38"/>
      <c r="C172" s="23">
        <v>1000</v>
      </c>
      <c r="D172" s="23">
        <v>1000</v>
      </c>
      <c r="E172" s="23">
        <f t="shared" ref="E172:E174" si="159">D172/C172*100</f>
        <v>100</v>
      </c>
      <c r="F172" s="23"/>
      <c r="G172" s="23"/>
      <c r="H172" s="23"/>
      <c r="I172" s="23"/>
      <c r="J172" s="23"/>
      <c r="K172" s="23"/>
    </row>
    <row r="173" spans="1:11">
      <c r="A173" s="63" t="s">
        <v>31</v>
      </c>
      <c r="B173" s="64"/>
      <c r="C173" s="17">
        <f>C172</f>
        <v>1000</v>
      </c>
      <c r="D173" s="17">
        <f>D172</f>
        <v>1000</v>
      </c>
      <c r="E173" s="13">
        <f t="shared" si="159"/>
        <v>100</v>
      </c>
      <c r="F173" s="17">
        <f t="shared" ref="F173:G173" si="160">F172</f>
        <v>0</v>
      </c>
      <c r="G173" s="17">
        <f t="shared" si="160"/>
        <v>0</v>
      </c>
      <c r="H173" s="13"/>
      <c r="I173" s="17">
        <f t="shared" ref="I173:J173" si="161">I172</f>
        <v>0</v>
      </c>
      <c r="J173" s="17">
        <f t="shared" si="161"/>
        <v>0</v>
      </c>
      <c r="K173" s="13"/>
    </row>
    <row r="174" spans="1:11">
      <c r="A174" s="51" t="s">
        <v>55</v>
      </c>
      <c r="B174" s="52"/>
      <c r="C174" s="18">
        <f>C156+C160+C164+C167+C170+C173</f>
        <v>82079.899999999994</v>
      </c>
      <c r="D174" s="18">
        <f>D156+D160+D164+D167+D170+D173</f>
        <v>67975.899999999994</v>
      </c>
      <c r="E174" s="7">
        <f t="shared" si="159"/>
        <v>82.81674319778655</v>
      </c>
      <c r="F174" s="18">
        <f t="shared" ref="F174:G174" si="162">F156+F160+F164+F167+F170+F173</f>
        <v>0</v>
      </c>
      <c r="G174" s="18">
        <f t="shared" si="162"/>
        <v>0</v>
      </c>
      <c r="H174" s="7"/>
      <c r="I174" s="18">
        <f t="shared" ref="I174:J174" si="163">I156+I160+I164+I167+I170+I173</f>
        <v>538.9</v>
      </c>
      <c r="J174" s="18">
        <f t="shared" si="163"/>
        <v>433.4</v>
      </c>
      <c r="K174" s="7">
        <f t="shared" ref="K174" si="164">J174/I174*100</f>
        <v>80.423084060122477</v>
      </c>
    </row>
    <row r="175" spans="1:11">
      <c r="A175" s="10" t="s">
        <v>25</v>
      </c>
      <c r="B175" s="53" t="s">
        <v>10</v>
      </c>
      <c r="C175" s="54"/>
      <c r="D175" s="54"/>
      <c r="E175" s="54"/>
      <c r="F175" s="54"/>
      <c r="G175" s="54"/>
      <c r="H175" s="54"/>
      <c r="I175" s="54"/>
      <c r="J175" s="54"/>
      <c r="K175" s="55"/>
    </row>
    <row r="176" spans="1:11">
      <c r="A176" s="34" t="s">
        <v>80</v>
      </c>
      <c r="B176" s="35"/>
      <c r="C176" s="35"/>
      <c r="D176" s="35"/>
      <c r="E176" s="35"/>
      <c r="F176" s="35"/>
      <c r="G176" s="35"/>
      <c r="H176" s="35"/>
      <c r="I176" s="35"/>
      <c r="J176" s="35"/>
      <c r="K176" s="36"/>
    </row>
    <row r="177" spans="1:11">
      <c r="A177" s="37" t="s">
        <v>40</v>
      </c>
      <c r="B177" s="38"/>
      <c r="C177" s="23">
        <v>2132</v>
      </c>
      <c r="D177" s="23">
        <v>1692</v>
      </c>
      <c r="E177" s="23">
        <f t="shared" ref="E177:E178" si="165">D177/C177*100</f>
        <v>79.362101313320821</v>
      </c>
      <c r="F177" s="23"/>
      <c r="G177" s="23"/>
      <c r="H177" s="23"/>
      <c r="I177" s="23"/>
      <c r="J177" s="23"/>
      <c r="K177" s="23"/>
    </row>
    <row r="178" spans="1:11">
      <c r="A178" s="60" t="s">
        <v>41</v>
      </c>
      <c r="B178" s="61"/>
      <c r="C178" s="17">
        <f>C177</f>
        <v>2132</v>
      </c>
      <c r="D178" s="17">
        <f>D177</f>
        <v>1692</v>
      </c>
      <c r="E178" s="13">
        <f t="shared" si="165"/>
        <v>79.362101313320821</v>
      </c>
      <c r="F178" s="17">
        <f t="shared" ref="F178:G178" si="166">F177</f>
        <v>0</v>
      </c>
      <c r="G178" s="17">
        <f t="shared" si="166"/>
        <v>0</v>
      </c>
      <c r="H178" s="13"/>
      <c r="I178" s="17">
        <f t="shared" ref="I178:J178" si="167">I177</f>
        <v>0</v>
      </c>
      <c r="J178" s="17">
        <f t="shared" si="167"/>
        <v>0</v>
      </c>
      <c r="K178" s="13"/>
    </row>
    <row r="179" spans="1:11">
      <c r="A179" s="34" t="s">
        <v>81</v>
      </c>
      <c r="B179" s="35"/>
      <c r="C179" s="35"/>
      <c r="D179" s="35"/>
      <c r="E179" s="35"/>
      <c r="F179" s="35"/>
      <c r="G179" s="35"/>
      <c r="H179" s="35"/>
      <c r="I179" s="35"/>
      <c r="J179" s="35"/>
      <c r="K179" s="36"/>
    </row>
    <row r="180" spans="1:11">
      <c r="A180" s="37" t="s">
        <v>40</v>
      </c>
      <c r="B180" s="38"/>
      <c r="C180" s="23">
        <v>856.7</v>
      </c>
      <c r="D180" s="23">
        <v>64</v>
      </c>
      <c r="E180" s="6">
        <f t="shared" ref="E180:E181" si="168">D180/C180*100</f>
        <v>7.4705264386599746</v>
      </c>
      <c r="F180" s="23"/>
      <c r="G180" s="23"/>
      <c r="H180" s="6"/>
      <c r="I180" s="23"/>
      <c r="J180" s="23"/>
      <c r="K180" s="6"/>
    </row>
    <row r="181" spans="1:11">
      <c r="A181" s="60" t="s">
        <v>41</v>
      </c>
      <c r="B181" s="61"/>
      <c r="C181" s="17">
        <f>C180</f>
        <v>856.7</v>
      </c>
      <c r="D181" s="17">
        <f>D180</f>
        <v>64</v>
      </c>
      <c r="E181" s="13">
        <f t="shared" si="168"/>
        <v>7.4705264386599746</v>
      </c>
      <c r="F181" s="17">
        <f t="shared" ref="F181:G181" si="169">F180</f>
        <v>0</v>
      </c>
      <c r="G181" s="17">
        <f t="shared" si="169"/>
        <v>0</v>
      </c>
      <c r="H181" s="13"/>
      <c r="I181" s="17">
        <f t="shared" ref="I181:J181" si="170">I180</f>
        <v>0</v>
      </c>
      <c r="J181" s="17">
        <f t="shared" si="170"/>
        <v>0</v>
      </c>
      <c r="K181" s="13"/>
    </row>
    <row r="182" spans="1:11" ht="51" customHeight="1">
      <c r="A182" s="48" t="s">
        <v>82</v>
      </c>
      <c r="B182" s="49"/>
      <c r="C182" s="49"/>
      <c r="D182" s="49"/>
      <c r="E182" s="49"/>
      <c r="F182" s="49"/>
      <c r="G182" s="49"/>
      <c r="H182" s="49"/>
      <c r="I182" s="49"/>
      <c r="J182" s="49"/>
      <c r="K182" s="50"/>
    </row>
    <row r="183" spans="1:11">
      <c r="A183" s="37" t="s">
        <v>40</v>
      </c>
      <c r="B183" s="38"/>
      <c r="C183" s="23">
        <v>18500</v>
      </c>
      <c r="D183" s="23">
        <v>15841.9</v>
      </c>
      <c r="E183" s="23">
        <f t="shared" ref="E183:E185" si="171">D183/C183*100</f>
        <v>85.631891891891883</v>
      </c>
      <c r="F183" s="23"/>
      <c r="G183" s="23"/>
      <c r="H183" s="23"/>
      <c r="I183" s="23"/>
      <c r="J183" s="23"/>
      <c r="K183" s="23"/>
    </row>
    <row r="184" spans="1:11">
      <c r="A184" s="60" t="s">
        <v>41</v>
      </c>
      <c r="B184" s="61"/>
      <c r="C184" s="17">
        <f>C183</f>
        <v>18500</v>
      </c>
      <c r="D184" s="17">
        <f>D183</f>
        <v>15841.9</v>
      </c>
      <c r="E184" s="13">
        <f t="shared" si="171"/>
        <v>85.631891891891883</v>
      </c>
      <c r="F184" s="17">
        <f t="shared" ref="F184:G184" si="172">F183</f>
        <v>0</v>
      </c>
      <c r="G184" s="17">
        <f t="shared" si="172"/>
        <v>0</v>
      </c>
      <c r="H184" s="13"/>
      <c r="I184" s="17">
        <f t="shared" ref="I184:J184" si="173">I183</f>
        <v>0</v>
      </c>
      <c r="J184" s="17">
        <f t="shared" si="173"/>
        <v>0</v>
      </c>
      <c r="K184" s="13"/>
    </row>
    <row r="185" spans="1:11">
      <c r="A185" s="51" t="s">
        <v>55</v>
      </c>
      <c r="B185" s="52"/>
      <c r="C185" s="18">
        <f>C178+C181+C184</f>
        <v>21488.7</v>
      </c>
      <c r="D185" s="18">
        <f>D178+D181+D184</f>
        <v>17597.900000000001</v>
      </c>
      <c r="E185" s="7">
        <f t="shared" si="171"/>
        <v>81.89373950029551</v>
      </c>
      <c r="F185" s="18">
        <f t="shared" ref="F185:G185" si="174">F178+F181+F184</f>
        <v>0</v>
      </c>
      <c r="G185" s="18">
        <f t="shared" si="174"/>
        <v>0</v>
      </c>
      <c r="H185" s="7"/>
      <c r="I185" s="18">
        <f t="shared" ref="I185:J185" si="175">I178+I181+I184</f>
        <v>0</v>
      </c>
      <c r="J185" s="18">
        <f t="shared" si="175"/>
        <v>0</v>
      </c>
      <c r="K185" s="7"/>
    </row>
    <row r="186" spans="1:11">
      <c r="A186" s="10">
        <v>10</v>
      </c>
      <c r="B186" s="53" t="s">
        <v>11</v>
      </c>
      <c r="C186" s="54"/>
      <c r="D186" s="54"/>
      <c r="E186" s="54"/>
      <c r="F186" s="54"/>
      <c r="G186" s="54"/>
      <c r="H186" s="54"/>
      <c r="I186" s="54"/>
      <c r="J186" s="54"/>
      <c r="K186" s="55"/>
    </row>
    <row r="187" spans="1:11">
      <c r="A187" s="58" t="s">
        <v>84</v>
      </c>
      <c r="B187" s="35"/>
      <c r="C187" s="35"/>
      <c r="D187" s="35"/>
      <c r="E187" s="35"/>
      <c r="F187" s="35"/>
      <c r="G187" s="35"/>
      <c r="H187" s="35"/>
      <c r="I187" s="35"/>
      <c r="J187" s="35"/>
      <c r="K187" s="36"/>
    </row>
    <row r="188" spans="1:11" ht="28.5" customHeight="1">
      <c r="A188" s="47" t="s">
        <v>60</v>
      </c>
      <c r="B188" s="38"/>
      <c r="C188" s="23">
        <v>506</v>
      </c>
      <c r="D188" s="23">
        <v>351.6</v>
      </c>
      <c r="E188" s="6">
        <f t="shared" ref="E188:E189" si="176">D188/C188*100</f>
        <v>69.486166007905155</v>
      </c>
      <c r="F188" s="23"/>
      <c r="G188" s="23"/>
      <c r="H188" s="6"/>
      <c r="I188" s="23"/>
      <c r="J188" s="23"/>
      <c r="K188" s="6"/>
    </row>
    <row r="189" spans="1:11">
      <c r="A189" s="39" t="s">
        <v>31</v>
      </c>
      <c r="B189" s="40"/>
      <c r="C189" s="17">
        <f>C188</f>
        <v>506</v>
      </c>
      <c r="D189" s="17">
        <f>D188</f>
        <v>351.6</v>
      </c>
      <c r="E189" s="13">
        <f t="shared" si="176"/>
        <v>69.486166007905155</v>
      </c>
      <c r="F189" s="17">
        <f t="shared" ref="F189:G189" si="177">F188</f>
        <v>0</v>
      </c>
      <c r="G189" s="17">
        <f t="shared" si="177"/>
        <v>0</v>
      </c>
      <c r="H189" s="13"/>
      <c r="I189" s="17">
        <f t="shared" ref="I189:J189" si="178">I188</f>
        <v>0</v>
      </c>
      <c r="J189" s="17">
        <f t="shared" si="178"/>
        <v>0</v>
      </c>
      <c r="K189" s="13"/>
    </row>
    <row r="190" spans="1:11" ht="15.75" customHeight="1">
      <c r="A190" s="34" t="s">
        <v>85</v>
      </c>
      <c r="B190" s="62"/>
      <c r="C190" s="56"/>
      <c r="D190" s="56"/>
      <c r="E190" s="56"/>
      <c r="F190" s="56"/>
      <c r="G190" s="56"/>
      <c r="H190" s="56"/>
      <c r="I190" s="56"/>
      <c r="J190" s="56"/>
      <c r="K190" s="57"/>
    </row>
    <row r="191" spans="1:11" ht="30.75" customHeight="1">
      <c r="A191" s="47" t="s">
        <v>60</v>
      </c>
      <c r="B191" s="38"/>
      <c r="C191" s="23">
        <v>2810</v>
      </c>
      <c r="D191" s="23">
        <v>2311.9</v>
      </c>
      <c r="E191" s="23">
        <f t="shared" ref="E191:E192" si="179">D191/C191*100</f>
        <v>82.27402135231317</v>
      </c>
      <c r="F191" s="23"/>
      <c r="G191" s="23"/>
      <c r="H191" s="23"/>
      <c r="I191" s="23"/>
      <c r="J191" s="23"/>
      <c r="K191" s="23"/>
    </row>
    <row r="192" spans="1:11">
      <c r="A192" s="39" t="s">
        <v>31</v>
      </c>
      <c r="B192" s="40"/>
      <c r="C192" s="17">
        <f>C191</f>
        <v>2810</v>
      </c>
      <c r="D192" s="17">
        <f>D191</f>
        <v>2311.9</v>
      </c>
      <c r="E192" s="17">
        <f t="shared" si="179"/>
        <v>82.27402135231317</v>
      </c>
      <c r="F192" s="17">
        <f t="shared" ref="F192:G192" si="180">F191</f>
        <v>0</v>
      </c>
      <c r="G192" s="17">
        <f t="shared" si="180"/>
        <v>0</v>
      </c>
      <c r="H192" s="17"/>
      <c r="I192" s="17">
        <f t="shared" ref="I192:J192" si="181">I191</f>
        <v>0</v>
      </c>
      <c r="J192" s="17">
        <f t="shared" si="181"/>
        <v>0</v>
      </c>
      <c r="K192" s="17"/>
    </row>
    <row r="193" spans="1:13">
      <c r="A193" s="58" t="s">
        <v>86</v>
      </c>
      <c r="B193" s="56"/>
      <c r="C193" s="56"/>
      <c r="D193" s="56"/>
      <c r="E193" s="56"/>
      <c r="F193" s="56"/>
      <c r="G193" s="56"/>
      <c r="H193" s="56"/>
      <c r="I193" s="56"/>
      <c r="J193" s="56"/>
      <c r="K193" s="57"/>
    </row>
    <row r="194" spans="1:13" ht="28.5" customHeight="1">
      <c r="A194" s="47" t="s">
        <v>60</v>
      </c>
      <c r="B194" s="38"/>
      <c r="C194" s="4">
        <v>2327</v>
      </c>
      <c r="D194" s="4">
        <v>1874.9</v>
      </c>
      <c r="E194" s="6">
        <f t="shared" ref="E194:E196" si="182">D194/C194*100</f>
        <v>80.571551353674266</v>
      </c>
      <c r="F194" s="3"/>
      <c r="G194" s="3"/>
      <c r="H194" s="6"/>
      <c r="I194" s="3"/>
      <c r="J194" s="3"/>
      <c r="K194" s="6"/>
    </row>
    <row r="195" spans="1:13">
      <c r="A195" s="39" t="s">
        <v>31</v>
      </c>
      <c r="B195" s="40"/>
      <c r="C195" s="19">
        <f>C194</f>
        <v>2327</v>
      </c>
      <c r="D195" s="19">
        <f>D194</f>
        <v>1874.9</v>
      </c>
      <c r="E195" s="6">
        <f t="shared" si="182"/>
        <v>80.571551353674266</v>
      </c>
      <c r="F195" s="19">
        <f t="shared" ref="F195:G195" si="183">F194</f>
        <v>0</v>
      </c>
      <c r="G195" s="19">
        <f t="shared" si="183"/>
        <v>0</v>
      </c>
      <c r="H195" s="6"/>
      <c r="I195" s="19">
        <f t="shared" ref="I195:J195" si="184">I194</f>
        <v>0</v>
      </c>
      <c r="J195" s="19">
        <f t="shared" si="184"/>
        <v>0</v>
      </c>
      <c r="K195" s="6"/>
    </row>
    <row r="196" spans="1:13">
      <c r="A196" s="51" t="s">
        <v>55</v>
      </c>
      <c r="B196" s="52"/>
      <c r="C196" s="20">
        <f>C189+C192+C195</f>
        <v>5643</v>
      </c>
      <c r="D196" s="20">
        <f>D189+D192+D195</f>
        <v>4538.3999999999996</v>
      </c>
      <c r="E196" s="6">
        <f t="shared" si="182"/>
        <v>80.425305688463581</v>
      </c>
      <c r="F196" s="20">
        <f>F189+F192+F195</f>
        <v>0</v>
      </c>
      <c r="G196" s="20">
        <f>G189+G192+G195</f>
        <v>0</v>
      </c>
      <c r="H196" s="6"/>
      <c r="I196" s="20">
        <f>I189+I192+I195</f>
        <v>0</v>
      </c>
      <c r="J196" s="20">
        <f>J189+J192+J195</f>
        <v>0</v>
      </c>
      <c r="K196" s="6"/>
    </row>
    <row r="197" spans="1:13">
      <c r="A197" s="10">
        <v>11</v>
      </c>
      <c r="B197" s="53" t="s">
        <v>12</v>
      </c>
      <c r="C197" s="54"/>
      <c r="D197" s="54"/>
      <c r="E197" s="54"/>
      <c r="F197" s="54"/>
      <c r="G197" s="54"/>
      <c r="H197" s="54"/>
      <c r="I197" s="54"/>
      <c r="J197" s="54"/>
      <c r="K197" s="55"/>
    </row>
    <row r="198" spans="1:13">
      <c r="A198" s="58" t="s">
        <v>87</v>
      </c>
      <c r="B198" s="56"/>
      <c r="C198" s="56"/>
      <c r="D198" s="56"/>
      <c r="E198" s="56"/>
      <c r="F198" s="56"/>
      <c r="G198" s="56"/>
      <c r="H198" s="56"/>
      <c r="I198" s="56"/>
      <c r="J198" s="56"/>
      <c r="K198" s="57"/>
    </row>
    <row r="199" spans="1:13">
      <c r="A199" s="37" t="s">
        <v>40</v>
      </c>
      <c r="B199" s="38"/>
      <c r="C199" s="23">
        <v>1337.3</v>
      </c>
      <c r="D199" s="23">
        <v>1336.6</v>
      </c>
      <c r="E199" s="23">
        <f t="shared" ref="E199:E200" si="185">D199/C199*100</f>
        <v>99.947655724220439</v>
      </c>
      <c r="F199" s="23"/>
      <c r="G199" s="23"/>
      <c r="H199" s="23"/>
      <c r="I199" s="23"/>
      <c r="J199" s="23"/>
      <c r="K199" s="23"/>
    </row>
    <row r="200" spans="1:13">
      <c r="A200" s="39" t="s">
        <v>31</v>
      </c>
      <c r="B200" s="40"/>
      <c r="C200" s="24">
        <f>C199</f>
        <v>1337.3</v>
      </c>
      <c r="D200" s="24">
        <f>D199</f>
        <v>1336.6</v>
      </c>
      <c r="E200" s="17">
        <f t="shared" si="185"/>
        <v>99.947655724220439</v>
      </c>
      <c r="F200" s="24">
        <f t="shared" ref="F200:G200" si="186">F199</f>
        <v>0</v>
      </c>
      <c r="G200" s="24">
        <f t="shared" si="186"/>
        <v>0</v>
      </c>
      <c r="H200" s="17"/>
      <c r="I200" s="24">
        <f t="shared" ref="I200:J200" si="187">I199</f>
        <v>0</v>
      </c>
      <c r="J200" s="24">
        <f t="shared" si="187"/>
        <v>0</v>
      </c>
      <c r="K200" s="17"/>
      <c r="L200" s="21"/>
      <c r="M200" s="21"/>
    </row>
    <row r="201" spans="1:13">
      <c r="A201" s="58" t="s">
        <v>88</v>
      </c>
      <c r="B201" s="56"/>
      <c r="C201" s="56"/>
      <c r="D201" s="56"/>
      <c r="E201" s="56"/>
      <c r="F201" s="56"/>
      <c r="G201" s="56"/>
      <c r="H201" s="56"/>
      <c r="I201" s="56"/>
      <c r="J201" s="56"/>
      <c r="K201" s="57"/>
    </row>
    <row r="202" spans="1:13">
      <c r="A202" s="37" t="s">
        <v>40</v>
      </c>
      <c r="B202" s="38"/>
      <c r="C202" s="23">
        <v>1180</v>
      </c>
      <c r="D202" s="23">
        <v>1175.4000000000001</v>
      </c>
      <c r="E202" s="23">
        <f t="shared" ref="E202:E204" si="188">D202/C202*100</f>
        <v>99.61016949152544</v>
      </c>
      <c r="F202" s="23"/>
      <c r="G202" s="23"/>
      <c r="H202" s="23"/>
      <c r="I202" s="23"/>
      <c r="J202" s="23"/>
      <c r="K202" s="23"/>
    </row>
    <row r="203" spans="1:13">
      <c r="A203" s="39" t="s">
        <v>31</v>
      </c>
      <c r="B203" s="40"/>
      <c r="C203" s="17">
        <f>C202</f>
        <v>1180</v>
      </c>
      <c r="D203" s="17">
        <f>D202</f>
        <v>1175.4000000000001</v>
      </c>
      <c r="E203" s="17">
        <f t="shared" si="188"/>
        <v>99.61016949152544</v>
      </c>
      <c r="F203" s="17">
        <f t="shared" ref="F203:G203" si="189">F202</f>
        <v>0</v>
      </c>
      <c r="G203" s="17">
        <f t="shared" si="189"/>
        <v>0</v>
      </c>
      <c r="H203" s="17"/>
      <c r="I203" s="17">
        <f t="shared" ref="I203:J203" si="190">I202</f>
        <v>0</v>
      </c>
      <c r="J203" s="17">
        <f t="shared" si="190"/>
        <v>0</v>
      </c>
      <c r="K203" s="17"/>
    </row>
    <row r="204" spans="1:13">
      <c r="A204" s="51" t="s">
        <v>55</v>
      </c>
      <c r="B204" s="52"/>
      <c r="C204" s="15">
        <f>C200+C203</f>
        <v>2517.3000000000002</v>
      </c>
      <c r="D204" s="15">
        <f>D200+D203</f>
        <v>2512</v>
      </c>
      <c r="E204" s="7">
        <f t="shared" si="188"/>
        <v>99.789456957851669</v>
      </c>
      <c r="F204" s="15">
        <f t="shared" ref="F204:G204" si="191">F200+F203</f>
        <v>0</v>
      </c>
      <c r="G204" s="15">
        <f t="shared" si="191"/>
        <v>0</v>
      </c>
      <c r="H204" s="7"/>
      <c r="I204" s="15">
        <f t="shared" ref="I204:J204" si="192">I200+I203</f>
        <v>0</v>
      </c>
      <c r="J204" s="15">
        <f t="shared" si="192"/>
        <v>0</v>
      </c>
      <c r="K204" s="7"/>
    </row>
    <row r="205" spans="1:13">
      <c r="A205" s="10">
        <v>12</v>
      </c>
      <c r="B205" s="53" t="s">
        <v>13</v>
      </c>
      <c r="C205" s="54"/>
      <c r="D205" s="54"/>
      <c r="E205" s="54"/>
      <c r="F205" s="54"/>
      <c r="G205" s="54"/>
      <c r="H205" s="54"/>
      <c r="I205" s="54"/>
      <c r="J205" s="54"/>
      <c r="K205" s="55"/>
    </row>
    <row r="206" spans="1:13">
      <c r="A206" s="34" t="s">
        <v>89</v>
      </c>
      <c r="B206" s="56"/>
      <c r="C206" s="56"/>
      <c r="D206" s="56"/>
      <c r="E206" s="56"/>
      <c r="F206" s="56"/>
      <c r="G206" s="56"/>
      <c r="H206" s="56"/>
      <c r="I206" s="56"/>
      <c r="J206" s="56"/>
      <c r="K206" s="57"/>
    </row>
    <row r="207" spans="1:13" ht="30.75" customHeight="1">
      <c r="A207" s="47" t="s">
        <v>90</v>
      </c>
      <c r="B207" s="59"/>
      <c r="C207" s="23">
        <v>5030</v>
      </c>
      <c r="D207" s="23">
        <v>4506.8</v>
      </c>
      <c r="E207" s="23">
        <f t="shared" ref="E207:E208" si="193">D207/C207*100</f>
        <v>89.598409542743539</v>
      </c>
      <c r="F207" s="23"/>
      <c r="G207" s="23"/>
      <c r="H207" s="23"/>
      <c r="I207" s="23">
        <v>505.3</v>
      </c>
      <c r="J207" s="23">
        <v>428.4</v>
      </c>
      <c r="K207" s="23">
        <f t="shared" ref="K207:K208" si="194">J207/I207*100</f>
        <v>84.781318028893722</v>
      </c>
    </row>
    <row r="208" spans="1:13">
      <c r="A208" s="39" t="s">
        <v>31</v>
      </c>
      <c r="B208" s="40"/>
      <c r="C208" s="17">
        <f>C207</f>
        <v>5030</v>
      </c>
      <c r="D208" s="17">
        <f>D207</f>
        <v>4506.8</v>
      </c>
      <c r="E208" s="17">
        <f t="shared" si="193"/>
        <v>89.598409542743539</v>
      </c>
      <c r="F208" s="17">
        <f t="shared" ref="F208:G208" si="195">F207</f>
        <v>0</v>
      </c>
      <c r="G208" s="17">
        <f t="shared" si="195"/>
        <v>0</v>
      </c>
      <c r="H208" s="17"/>
      <c r="I208" s="17">
        <f t="shared" ref="I208:J208" si="196">I207</f>
        <v>505.3</v>
      </c>
      <c r="J208" s="17">
        <f t="shared" si="196"/>
        <v>428.4</v>
      </c>
      <c r="K208" s="17">
        <f t="shared" si="194"/>
        <v>84.781318028893722</v>
      </c>
      <c r="L208" s="21"/>
      <c r="M208" s="21"/>
    </row>
    <row r="209" spans="1:11">
      <c r="A209" s="34" t="s">
        <v>91</v>
      </c>
      <c r="B209" s="56"/>
      <c r="C209" s="56"/>
      <c r="D209" s="56"/>
      <c r="E209" s="56"/>
      <c r="F209" s="56"/>
      <c r="G209" s="56"/>
      <c r="H209" s="56"/>
      <c r="I209" s="56"/>
      <c r="J209" s="56"/>
      <c r="K209" s="57"/>
    </row>
    <row r="210" spans="1:11" ht="30.75" customHeight="1">
      <c r="A210" s="47" t="s">
        <v>90</v>
      </c>
      <c r="B210" s="59"/>
      <c r="C210" s="23">
        <v>14995</v>
      </c>
      <c r="D210" s="23">
        <v>10842</v>
      </c>
      <c r="E210" s="23">
        <f t="shared" ref="E210:E211" si="197">D210/C210*100</f>
        <v>72.304101367122371</v>
      </c>
      <c r="F210" s="23">
        <v>406.7</v>
      </c>
      <c r="G210" s="23">
        <v>0</v>
      </c>
      <c r="H210" s="23">
        <f t="shared" ref="H210:H221" si="198">G210/F210*100</f>
        <v>0</v>
      </c>
      <c r="I210" s="23">
        <v>14588.3</v>
      </c>
      <c r="J210" s="23">
        <v>10842</v>
      </c>
      <c r="K210" s="23">
        <f t="shared" ref="K210:K211" si="199">J210/I210*100</f>
        <v>74.319831645908025</v>
      </c>
    </row>
    <row r="211" spans="1:11">
      <c r="A211" s="39" t="s">
        <v>31</v>
      </c>
      <c r="B211" s="40"/>
      <c r="C211" s="17">
        <f>C210</f>
        <v>14995</v>
      </c>
      <c r="D211" s="17">
        <f>D210</f>
        <v>10842</v>
      </c>
      <c r="E211" s="17">
        <f t="shared" si="197"/>
        <v>72.304101367122371</v>
      </c>
      <c r="F211" s="17">
        <f t="shared" ref="F211:G211" si="200">F210</f>
        <v>406.7</v>
      </c>
      <c r="G211" s="17">
        <f t="shared" si="200"/>
        <v>0</v>
      </c>
      <c r="H211" s="17">
        <f t="shared" si="198"/>
        <v>0</v>
      </c>
      <c r="I211" s="17">
        <f t="shared" ref="I211:J211" si="201">I210</f>
        <v>14588.3</v>
      </c>
      <c r="J211" s="17">
        <f t="shared" si="201"/>
        <v>10842</v>
      </c>
      <c r="K211" s="17">
        <f t="shared" si="199"/>
        <v>74.319831645908025</v>
      </c>
    </row>
    <row r="212" spans="1:11">
      <c r="A212" s="34" t="s">
        <v>92</v>
      </c>
      <c r="B212" s="56"/>
      <c r="C212" s="56"/>
      <c r="D212" s="56"/>
      <c r="E212" s="56"/>
      <c r="F212" s="56"/>
      <c r="G212" s="56"/>
      <c r="H212" s="56"/>
      <c r="I212" s="56"/>
      <c r="J212" s="56"/>
      <c r="K212" s="57"/>
    </row>
    <row r="213" spans="1:11" ht="30.75" customHeight="1">
      <c r="A213" s="47" t="s">
        <v>90</v>
      </c>
      <c r="B213" s="59"/>
      <c r="C213" s="23">
        <v>0</v>
      </c>
      <c r="D213" s="23">
        <v>0</v>
      </c>
      <c r="E213" s="23"/>
      <c r="F213" s="23"/>
      <c r="G213" s="23"/>
      <c r="H213" s="23"/>
      <c r="I213" s="23"/>
      <c r="J213" s="23"/>
      <c r="K213" s="23"/>
    </row>
    <row r="214" spans="1:11">
      <c r="A214" s="39" t="s">
        <v>31</v>
      </c>
      <c r="B214" s="40"/>
      <c r="C214" s="17">
        <f>C213</f>
        <v>0</v>
      </c>
      <c r="D214" s="17">
        <f>D213</f>
        <v>0</v>
      </c>
      <c r="E214" s="23"/>
      <c r="F214" s="17">
        <f t="shared" ref="F214:G214" si="202">F213</f>
        <v>0</v>
      </c>
      <c r="G214" s="17">
        <f t="shared" si="202"/>
        <v>0</v>
      </c>
      <c r="H214" s="23"/>
      <c r="I214" s="17">
        <f t="shared" ref="I214:J214" si="203">I213</f>
        <v>0</v>
      </c>
      <c r="J214" s="17">
        <f t="shared" si="203"/>
        <v>0</v>
      </c>
      <c r="K214" s="23"/>
    </row>
    <row r="215" spans="1:11">
      <c r="A215" s="34" t="s">
        <v>93</v>
      </c>
      <c r="B215" s="56"/>
      <c r="C215" s="56"/>
      <c r="D215" s="56"/>
      <c r="E215" s="56"/>
      <c r="F215" s="56"/>
      <c r="G215" s="56"/>
      <c r="H215" s="56"/>
      <c r="I215" s="56"/>
      <c r="J215" s="56"/>
      <c r="K215" s="57"/>
    </row>
    <row r="216" spans="1:11" ht="30.75" customHeight="1">
      <c r="A216" s="47" t="s">
        <v>90</v>
      </c>
      <c r="B216" s="59"/>
      <c r="C216" s="23">
        <v>470</v>
      </c>
      <c r="D216" s="23"/>
      <c r="E216" s="23">
        <f t="shared" ref="E216:E217" si="204">D216/C216*100</f>
        <v>0</v>
      </c>
      <c r="F216" s="23"/>
      <c r="G216" s="23"/>
      <c r="H216" s="23"/>
      <c r="I216" s="23">
        <v>470</v>
      </c>
      <c r="J216" s="23">
        <v>0</v>
      </c>
      <c r="K216" s="23">
        <f t="shared" ref="K216:K217" si="205">J216/I216*100</f>
        <v>0</v>
      </c>
    </row>
    <row r="217" spans="1:11">
      <c r="A217" s="39" t="s">
        <v>31</v>
      </c>
      <c r="B217" s="40"/>
      <c r="C217" s="17">
        <f>C216</f>
        <v>470</v>
      </c>
      <c r="D217" s="17">
        <f>D216</f>
        <v>0</v>
      </c>
      <c r="E217" s="17">
        <f t="shared" si="204"/>
        <v>0</v>
      </c>
      <c r="F217" s="17">
        <f t="shared" ref="F217:G217" si="206">F216</f>
        <v>0</v>
      </c>
      <c r="G217" s="17">
        <f t="shared" si="206"/>
        <v>0</v>
      </c>
      <c r="H217" s="17"/>
      <c r="I217" s="17">
        <f t="shared" ref="I217:J217" si="207">I216</f>
        <v>470</v>
      </c>
      <c r="J217" s="17">
        <f t="shared" si="207"/>
        <v>0</v>
      </c>
      <c r="K217" s="17">
        <f t="shared" si="205"/>
        <v>0</v>
      </c>
    </row>
    <row r="218" spans="1:11">
      <c r="A218" s="34" t="s">
        <v>94</v>
      </c>
      <c r="B218" s="56"/>
      <c r="C218" s="56"/>
      <c r="D218" s="56"/>
      <c r="E218" s="56"/>
      <c r="F218" s="56"/>
      <c r="G218" s="56"/>
      <c r="H218" s="56"/>
      <c r="I218" s="56"/>
      <c r="J218" s="56"/>
      <c r="K218" s="57"/>
    </row>
    <row r="219" spans="1:11" ht="33" customHeight="1">
      <c r="A219" s="47" t="s">
        <v>90</v>
      </c>
      <c r="B219" s="59"/>
      <c r="C219" s="23">
        <v>200</v>
      </c>
      <c r="D219" s="23">
        <v>200</v>
      </c>
      <c r="E219" s="23">
        <f t="shared" ref="E219:E221" si="208">D219/C219*100</f>
        <v>100</v>
      </c>
      <c r="F219" s="23"/>
      <c r="G219" s="23"/>
      <c r="H219" s="23"/>
      <c r="I219" s="23"/>
      <c r="J219" s="23"/>
      <c r="K219" s="23"/>
    </row>
    <row r="220" spans="1:11">
      <c r="A220" s="60" t="s">
        <v>41</v>
      </c>
      <c r="B220" s="61"/>
      <c r="C220" s="17">
        <f>C219</f>
        <v>200</v>
      </c>
      <c r="D220" s="17">
        <f>D219</f>
        <v>200</v>
      </c>
      <c r="E220" s="17">
        <f t="shared" si="208"/>
        <v>100</v>
      </c>
      <c r="F220" s="17">
        <f t="shared" ref="F220:G220" si="209">F219</f>
        <v>0</v>
      </c>
      <c r="G220" s="17">
        <f t="shared" si="209"/>
        <v>0</v>
      </c>
      <c r="H220" s="17"/>
      <c r="I220" s="17">
        <f t="shared" ref="I220:J220" si="210">I219</f>
        <v>0</v>
      </c>
      <c r="J220" s="17">
        <f t="shared" si="210"/>
        <v>0</v>
      </c>
      <c r="K220" s="17"/>
    </row>
    <row r="221" spans="1:11">
      <c r="A221" s="51" t="s">
        <v>55</v>
      </c>
      <c r="B221" s="52"/>
      <c r="C221" s="18">
        <f>C208+C211+C220+C217</f>
        <v>20695</v>
      </c>
      <c r="D221" s="18">
        <f>D208+D211+D220+D217</f>
        <v>15548.8</v>
      </c>
      <c r="E221" s="16">
        <f t="shared" si="208"/>
        <v>75.133123942981399</v>
      </c>
      <c r="F221" s="18">
        <f t="shared" ref="F221:G221" si="211">F208+F211+F220+F217</f>
        <v>406.7</v>
      </c>
      <c r="G221" s="18">
        <f t="shared" si="211"/>
        <v>0</v>
      </c>
      <c r="H221" s="16">
        <f t="shared" si="198"/>
        <v>0</v>
      </c>
      <c r="I221" s="18">
        <f t="shared" ref="I221:J221" si="212">I208+I211+I220+I217</f>
        <v>15563.599999999999</v>
      </c>
      <c r="J221" s="18">
        <f t="shared" si="212"/>
        <v>11270.4</v>
      </c>
      <c r="K221" s="16">
        <f t="shared" ref="K221" si="213">J221/I221*100</f>
        <v>72.415122465239406</v>
      </c>
    </row>
    <row r="222" spans="1:11">
      <c r="A222" s="10">
        <v>13</v>
      </c>
      <c r="B222" s="53" t="s">
        <v>14</v>
      </c>
      <c r="C222" s="54"/>
      <c r="D222" s="54"/>
      <c r="E222" s="54"/>
      <c r="F222" s="54"/>
      <c r="G222" s="54"/>
      <c r="H222" s="54"/>
      <c r="I222" s="54"/>
      <c r="J222" s="54"/>
      <c r="K222" s="55"/>
    </row>
    <row r="223" spans="1:11" ht="34.5" customHeight="1">
      <c r="A223" s="34" t="s">
        <v>95</v>
      </c>
      <c r="B223" s="56"/>
      <c r="C223" s="56"/>
      <c r="D223" s="56"/>
      <c r="E223" s="56"/>
      <c r="F223" s="56"/>
      <c r="G223" s="56"/>
      <c r="H223" s="56"/>
      <c r="I223" s="56"/>
      <c r="J223" s="56"/>
      <c r="K223" s="57"/>
    </row>
    <row r="224" spans="1:11" ht="32.25" customHeight="1">
      <c r="A224" s="37" t="s">
        <v>45</v>
      </c>
      <c r="B224" s="38"/>
      <c r="C224" s="23">
        <v>2453.6</v>
      </c>
      <c r="D224" s="23">
        <v>2451.3000000000002</v>
      </c>
      <c r="E224" s="23">
        <f t="shared" ref="E224:E225" si="214">D224/C224*100</f>
        <v>99.906260189109886</v>
      </c>
      <c r="F224" s="23"/>
      <c r="G224" s="23"/>
      <c r="H224" s="23"/>
      <c r="I224" s="23">
        <v>1750.3</v>
      </c>
      <c r="J224" s="23">
        <v>1750.3</v>
      </c>
      <c r="K224" s="23">
        <f t="shared" ref="K224:K225" si="215">J224/I224*100</f>
        <v>100</v>
      </c>
    </row>
    <row r="225" spans="1:11">
      <c r="A225" s="39" t="s">
        <v>31</v>
      </c>
      <c r="B225" s="40"/>
      <c r="C225" s="17">
        <f>C224</f>
        <v>2453.6</v>
      </c>
      <c r="D225" s="17">
        <f>D224</f>
        <v>2451.3000000000002</v>
      </c>
      <c r="E225" s="17">
        <f t="shared" si="214"/>
        <v>99.906260189109886</v>
      </c>
      <c r="F225" s="17">
        <f t="shared" ref="F225:G225" si="216">F224</f>
        <v>0</v>
      </c>
      <c r="G225" s="17">
        <f t="shared" si="216"/>
        <v>0</v>
      </c>
      <c r="H225" s="17"/>
      <c r="I225" s="17">
        <f t="shared" ref="I225:J225" si="217">I224</f>
        <v>1750.3</v>
      </c>
      <c r="J225" s="17">
        <f t="shared" si="217"/>
        <v>1750.3</v>
      </c>
      <c r="K225" s="17">
        <f t="shared" si="215"/>
        <v>100</v>
      </c>
    </row>
    <row r="226" spans="1:11" ht="32.25" customHeight="1">
      <c r="A226" s="34" t="s">
        <v>96</v>
      </c>
      <c r="B226" s="56"/>
      <c r="C226" s="56"/>
      <c r="D226" s="56"/>
      <c r="E226" s="56"/>
      <c r="F226" s="56"/>
      <c r="G226" s="56"/>
      <c r="H226" s="56"/>
      <c r="I226" s="56"/>
      <c r="J226" s="56"/>
      <c r="K226" s="57"/>
    </row>
    <row r="227" spans="1:11" ht="30.75" customHeight="1">
      <c r="A227" s="37" t="s">
        <v>45</v>
      </c>
      <c r="B227" s="38"/>
      <c r="C227" s="23">
        <v>555.29999999999995</v>
      </c>
      <c r="D227" s="23">
        <v>492.8</v>
      </c>
      <c r="E227" s="23">
        <f t="shared" ref="E227:E229" si="218">D227/C227*100</f>
        <v>88.74482261840447</v>
      </c>
      <c r="F227" s="23"/>
      <c r="G227" s="23"/>
      <c r="H227" s="23"/>
      <c r="I227" s="23">
        <v>105.3</v>
      </c>
      <c r="J227" s="23">
        <v>51.8</v>
      </c>
      <c r="K227" s="23">
        <f t="shared" ref="K227:K229" si="219">J227/I227*100</f>
        <v>49.192782526115856</v>
      </c>
    </row>
    <row r="228" spans="1:11" ht="30.75" customHeight="1">
      <c r="A228" s="47" t="s">
        <v>60</v>
      </c>
      <c r="B228" s="38"/>
      <c r="C228" s="23">
        <v>100</v>
      </c>
      <c r="D228" s="23">
        <v>99.5</v>
      </c>
      <c r="E228" s="23">
        <f t="shared" si="218"/>
        <v>99.5</v>
      </c>
      <c r="F228" s="23"/>
      <c r="G228" s="23"/>
      <c r="H228" s="23"/>
      <c r="I228" s="23"/>
      <c r="J228" s="23"/>
      <c r="K228" s="23"/>
    </row>
    <row r="229" spans="1:11">
      <c r="A229" s="39" t="s">
        <v>31</v>
      </c>
      <c r="B229" s="40"/>
      <c r="C229" s="17">
        <f>C227+C228</f>
        <v>655.29999999999995</v>
      </c>
      <c r="D229" s="17">
        <f>D227+D228</f>
        <v>592.29999999999995</v>
      </c>
      <c r="E229" s="17">
        <f t="shared" si="218"/>
        <v>90.386082710209052</v>
      </c>
      <c r="F229" s="17">
        <f t="shared" ref="F229:G229" si="220">F227+F228</f>
        <v>0</v>
      </c>
      <c r="G229" s="17">
        <f t="shared" si="220"/>
        <v>0</v>
      </c>
      <c r="H229" s="17"/>
      <c r="I229" s="17">
        <f t="shared" ref="I229:J229" si="221">I227+I228</f>
        <v>105.3</v>
      </c>
      <c r="J229" s="17">
        <f t="shared" si="221"/>
        <v>51.8</v>
      </c>
      <c r="K229" s="17">
        <f t="shared" si="219"/>
        <v>49.192782526115856</v>
      </c>
    </row>
    <row r="230" spans="1:11" ht="48" customHeight="1">
      <c r="A230" s="58" t="s">
        <v>97</v>
      </c>
      <c r="B230" s="56"/>
      <c r="C230" s="56"/>
      <c r="D230" s="56"/>
      <c r="E230" s="56"/>
      <c r="F230" s="56"/>
      <c r="G230" s="56"/>
      <c r="H230" s="56"/>
      <c r="I230" s="56"/>
      <c r="J230" s="56"/>
      <c r="K230" s="57"/>
    </row>
    <row r="231" spans="1:11" ht="33" customHeight="1">
      <c r="A231" s="37" t="s">
        <v>45</v>
      </c>
      <c r="B231" s="38"/>
      <c r="C231" s="23">
        <v>926.7</v>
      </c>
      <c r="D231" s="23">
        <v>729.6</v>
      </c>
      <c r="E231" s="23">
        <f t="shared" ref="E231:E234" si="222">D231/C231*100</f>
        <v>78.730980899967633</v>
      </c>
      <c r="F231" s="23"/>
      <c r="G231" s="23"/>
      <c r="H231" s="23"/>
      <c r="I231" s="23"/>
      <c r="J231" s="23"/>
      <c r="K231" s="23"/>
    </row>
    <row r="232" spans="1:11">
      <c r="A232" s="47" t="s">
        <v>46</v>
      </c>
      <c r="B232" s="38"/>
      <c r="C232" s="23">
        <v>70</v>
      </c>
      <c r="D232" s="23">
        <v>59.7</v>
      </c>
      <c r="E232" s="23">
        <f t="shared" si="222"/>
        <v>85.285714285714292</v>
      </c>
      <c r="F232" s="23"/>
      <c r="G232" s="23"/>
      <c r="H232" s="23"/>
      <c r="I232" s="23"/>
      <c r="J232" s="23"/>
      <c r="K232" s="23"/>
    </row>
    <row r="233" spans="1:11" ht="30.75" customHeight="1">
      <c r="A233" s="47" t="s">
        <v>47</v>
      </c>
      <c r="B233" s="38"/>
      <c r="C233" s="23">
        <v>200</v>
      </c>
      <c r="D233" s="23">
        <v>125</v>
      </c>
      <c r="E233" s="23">
        <f t="shared" si="222"/>
        <v>62.5</v>
      </c>
      <c r="F233" s="23"/>
      <c r="G233" s="23"/>
      <c r="H233" s="23"/>
      <c r="I233" s="23"/>
      <c r="J233" s="23"/>
      <c r="K233" s="23"/>
    </row>
    <row r="234" spans="1:11">
      <c r="A234" s="39" t="s">
        <v>31</v>
      </c>
      <c r="B234" s="40"/>
      <c r="C234" s="17">
        <f>C231+C232+C233</f>
        <v>1196.7</v>
      </c>
      <c r="D234" s="17">
        <f>D231+D232+D233</f>
        <v>914.30000000000007</v>
      </c>
      <c r="E234" s="17">
        <f t="shared" si="222"/>
        <v>76.40177153839727</v>
      </c>
      <c r="F234" s="17">
        <f t="shared" ref="F234:G234" si="223">F231+F232+F233</f>
        <v>0</v>
      </c>
      <c r="G234" s="17">
        <f t="shared" si="223"/>
        <v>0</v>
      </c>
      <c r="H234" s="17"/>
      <c r="I234" s="17">
        <f t="shared" ref="I234:J234" si="224">I231+I232+I233</f>
        <v>0</v>
      </c>
      <c r="J234" s="17">
        <f t="shared" si="224"/>
        <v>0</v>
      </c>
      <c r="K234" s="17"/>
    </row>
    <row r="235" spans="1:11">
      <c r="A235" s="34" t="s">
        <v>98</v>
      </c>
      <c r="B235" s="35"/>
      <c r="C235" s="35"/>
      <c r="D235" s="35"/>
      <c r="E235" s="35"/>
      <c r="F235" s="35"/>
      <c r="G235" s="35"/>
      <c r="H235" s="35"/>
      <c r="I235" s="35"/>
      <c r="J235" s="35"/>
      <c r="K235" s="36"/>
    </row>
    <row r="236" spans="1:11" ht="30" customHeight="1">
      <c r="A236" s="37" t="s">
        <v>45</v>
      </c>
      <c r="B236" s="38"/>
      <c r="C236" s="25">
        <v>20</v>
      </c>
      <c r="D236" s="25">
        <v>20</v>
      </c>
      <c r="E236" s="23">
        <f t="shared" ref="E236:E237" si="225">D236/C236*100</f>
        <v>100</v>
      </c>
      <c r="F236" s="26"/>
      <c r="G236" s="26"/>
      <c r="H236" s="23"/>
      <c r="I236" s="26"/>
      <c r="J236" s="26"/>
      <c r="K236" s="23"/>
    </row>
    <row r="237" spans="1:11">
      <c r="A237" s="39" t="s">
        <v>31</v>
      </c>
      <c r="B237" s="40"/>
      <c r="C237" s="27">
        <f>C236</f>
        <v>20</v>
      </c>
      <c r="D237" s="27">
        <f>D236</f>
        <v>20</v>
      </c>
      <c r="E237" s="17">
        <f t="shared" si="225"/>
        <v>100</v>
      </c>
      <c r="F237" s="27">
        <f t="shared" ref="F237:G237" si="226">F236</f>
        <v>0</v>
      </c>
      <c r="G237" s="27">
        <f t="shared" si="226"/>
        <v>0</v>
      </c>
      <c r="H237" s="17"/>
      <c r="I237" s="27">
        <f t="shared" ref="I237:J237" si="227">I236</f>
        <v>0</v>
      </c>
      <c r="J237" s="27">
        <f t="shared" si="227"/>
        <v>0</v>
      </c>
      <c r="K237" s="17"/>
    </row>
    <row r="238" spans="1:11" ht="46.5" customHeight="1">
      <c r="A238" s="34" t="s">
        <v>99</v>
      </c>
      <c r="B238" s="35"/>
      <c r="C238" s="35"/>
      <c r="D238" s="35"/>
      <c r="E238" s="35"/>
      <c r="F238" s="35"/>
      <c r="G238" s="35"/>
      <c r="H238" s="35"/>
      <c r="I238" s="35"/>
      <c r="J238" s="35"/>
      <c r="K238" s="36"/>
    </row>
    <row r="239" spans="1:11" ht="27.75" customHeight="1">
      <c r="A239" s="47" t="s">
        <v>60</v>
      </c>
      <c r="B239" s="38"/>
      <c r="C239" s="23">
        <v>100</v>
      </c>
      <c r="D239" s="23">
        <v>92</v>
      </c>
      <c r="E239" s="23">
        <f t="shared" ref="E239:E240" si="228">D239/C239*100</f>
        <v>92</v>
      </c>
      <c r="F239" s="23"/>
      <c r="G239" s="23"/>
      <c r="H239" s="23"/>
      <c r="I239" s="23"/>
      <c r="J239" s="23"/>
      <c r="K239" s="23"/>
    </row>
    <row r="240" spans="1:11">
      <c r="A240" s="39" t="s">
        <v>31</v>
      </c>
      <c r="B240" s="40"/>
      <c r="C240" s="17">
        <f>C239</f>
        <v>100</v>
      </c>
      <c r="D240" s="17">
        <f>D239</f>
        <v>92</v>
      </c>
      <c r="E240" s="17">
        <f t="shared" si="228"/>
        <v>92</v>
      </c>
      <c r="F240" s="17">
        <f t="shared" ref="F240:G240" si="229">F239</f>
        <v>0</v>
      </c>
      <c r="G240" s="17">
        <f t="shared" si="229"/>
        <v>0</v>
      </c>
      <c r="H240" s="17"/>
      <c r="I240" s="17">
        <f t="shared" ref="I240:J240" si="230">I239</f>
        <v>0</v>
      </c>
      <c r="J240" s="17">
        <f t="shared" si="230"/>
        <v>0</v>
      </c>
      <c r="K240" s="17"/>
    </row>
    <row r="241" spans="1:11" ht="16.5" customHeight="1">
      <c r="A241" s="34" t="s">
        <v>100</v>
      </c>
      <c r="B241" s="35"/>
      <c r="C241" s="35"/>
      <c r="D241" s="35"/>
      <c r="E241" s="35"/>
      <c r="F241" s="35"/>
      <c r="G241" s="35"/>
      <c r="H241" s="35"/>
      <c r="I241" s="35"/>
      <c r="J241" s="35"/>
      <c r="K241" s="36"/>
    </row>
    <row r="242" spans="1:11" ht="30.75" customHeight="1">
      <c r="A242" s="47" t="s">
        <v>60</v>
      </c>
      <c r="B242" s="38"/>
      <c r="C242" s="25">
        <v>60</v>
      </c>
      <c r="D242" s="25">
        <v>60</v>
      </c>
      <c r="E242" s="23">
        <f t="shared" ref="E242:E243" si="231">D242/C242*100</f>
        <v>100</v>
      </c>
      <c r="F242" s="26"/>
      <c r="G242" s="26"/>
      <c r="H242" s="23"/>
      <c r="I242" s="26"/>
      <c r="J242" s="26"/>
      <c r="K242" s="23"/>
    </row>
    <row r="243" spans="1:11">
      <c r="A243" s="39" t="s">
        <v>31</v>
      </c>
      <c r="B243" s="40"/>
      <c r="C243" s="27">
        <f>C242</f>
        <v>60</v>
      </c>
      <c r="D243" s="27">
        <f>D242</f>
        <v>60</v>
      </c>
      <c r="E243" s="17">
        <f t="shared" si="231"/>
        <v>100</v>
      </c>
      <c r="F243" s="27">
        <f t="shared" ref="F243:G243" si="232">F242</f>
        <v>0</v>
      </c>
      <c r="G243" s="27">
        <f t="shared" si="232"/>
        <v>0</v>
      </c>
      <c r="H243" s="17"/>
      <c r="I243" s="27">
        <f t="shared" ref="I243:J243" si="233">I242</f>
        <v>0</v>
      </c>
      <c r="J243" s="27">
        <f t="shared" si="233"/>
        <v>0</v>
      </c>
      <c r="K243" s="17"/>
    </row>
    <row r="244" spans="1:11">
      <c r="A244" s="34" t="s">
        <v>101</v>
      </c>
      <c r="B244" s="35"/>
      <c r="C244" s="35"/>
      <c r="D244" s="35"/>
      <c r="E244" s="35"/>
      <c r="F244" s="35"/>
      <c r="G244" s="35"/>
      <c r="H244" s="35"/>
      <c r="I244" s="35"/>
      <c r="J244" s="35"/>
      <c r="K244" s="36"/>
    </row>
    <row r="245" spans="1:11" ht="32.25" customHeight="1">
      <c r="A245" s="47" t="s">
        <v>102</v>
      </c>
      <c r="B245" s="38"/>
      <c r="C245" s="23">
        <v>110</v>
      </c>
      <c r="D245" s="23">
        <v>110</v>
      </c>
      <c r="E245" s="23">
        <f t="shared" ref="E245:E247" si="234">D245/C245*100</f>
        <v>100</v>
      </c>
      <c r="F245" s="23"/>
      <c r="G245" s="23"/>
      <c r="H245" s="23"/>
      <c r="I245" s="23"/>
      <c r="J245" s="23"/>
      <c r="K245" s="23"/>
    </row>
    <row r="246" spans="1:11">
      <c r="A246" s="39" t="s">
        <v>31</v>
      </c>
      <c r="B246" s="40"/>
      <c r="C246" s="17">
        <f>C245</f>
        <v>110</v>
      </c>
      <c r="D246" s="17">
        <f>D245</f>
        <v>110</v>
      </c>
      <c r="E246" s="17">
        <f t="shared" si="234"/>
        <v>100</v>
      </c>
      <c r="F246" s="17">
        <f t="shared" ref="F246:G246" si="235">F245</f>
        <v>0</v>
      </c>
      <c r="G246" s="17">
        <f t="shared" si="235"/>
        <v>0</v>
      </c>
      <c r="H246" s="17"/>
      <c r="I246" s="17">
        <f t="shared" ref="I246:J246" si="236">I245</f>
        <v>0</v>
      </c>
      <c r="J246" s="17">
        <f t="shared" si="236"/>
        <v>0</v>
      </c>
      <c r="K246" s="17"/>
    </row>
    <row r="247" spans="1:11">
      <c r="A247" s="51" t="s">
        <v>55</v>
      </c>
      <c r="B247" s="52"/>
      <c r="C247" s="28">
        <f>C225+C229+C234+C237+C240+C243+C246</f>
        <v>4595.5999999999995</v>
      </c>
      <c r="D247" s="28">
        <f>D225+D229+D234+D237+D240+D243+D246</f>
        <v>4239.9000000000005</v>
      </c>
      <c r="E247" s="16">
        <f t="shared" si="234"/>
        <v>92.259987814431227</v>
      </c>
      <c r="F247" s="28">
        <f>F225+F229+F234+F237+F240+F243+F246</f>
        <v>0</v>
      </c>
      <c r="G247" s="28">
        <f>G225+G229+G234+G237+G240+G243+G246</f>
        <v>0</v>
      </c>
      <c r="H247" s="16"/>
      <c r="I247" s="28">
        <f>I225+I229+I234+I237+I240+I243+I246</f>
        <v>1855.6</v>
      </c>
      <c r="J247" s="28">
        <f>J225+J229+J234+J237+J240+J243+J246</f>
        <v>1802.1</v>
      </c>
      <c r="K247" s="16">
        <f t="shared" ref="K247" si="237">J247/I247*100</f>
        <v>97.11683552489761</v>
      </c>
    </row>
    <row r="248" spans="1:11">
      <c r="A248" s="10">
        <v>14</v>
      </c>
      <c r="B248" s="53" t="s">
        <v>15</v>
      </c>
      <c r="C248" s="54"/>
      <c r="D248" s="54"/>
      <c r="E248" s="54"/>
      <c r="F248" s="54"/>
      <c r="G248" s="54"/>
      <c r="H248" s="54"/>
      <c r="I248" s="54"/>
      <c r="J248" s="54"/>
      <c r="K248" s="55"/>
    </row>
    <row r="249" spans="1:11">
      <c r="A249" s="34" t="s">
        <v>103</v>
      </c>
      <c r="B249" s="35"/>
      <c r="C249" s="35"/>
      <c r="D249" s="35"/>
      <c r="E249" s="35"/>
      <c r="F249" s="35"/>
      <c r="G249" s="35"/>
      <c r="H249" s="35"/>
      <c r="I249" s="35"/>
      <c r="J249" s="35"/>
      <c r="K249" s="36"/>
    </row>
    <row r="250" spans="1:11" ht="28.5" customHeight="1">
      <c r="A250" s="47" t="s">
        <v>102</v>
      </c>
      <c r="B250" s="38"/>
      <c r="C250" s="23">
        <v>59130.400000000001</v>
      </c>
      <c r="D250" s="23">
        <v>49592.4</v>
      </c>
      <c r="E250" s="23">
        <f t="shared" ref="E250:E251" si="238">D250/C250*100</f>
        <v>83.869549335029021</v>
      </c>
      <c r="F250" s="23"/>
      <c r="G250" s="23"/>
      <c r="H250" s="23"/>
      <c r="I250" s="23">
        <v>59130.400000000001</v>
      </c>
      <c r="J250" s="23">
        <v>49592.4</v>
      </c>
      <c r="K250" s="23">
        <f t="shared" ref="K250:K251" si="239">J250/I250*100</f>
        <v>83.869549335029021</v>
      </c>
    </row>
    <row r="251" spans="1:11">
      <c r="A251" s="39" t="s">
        <v>31</v>
      </c>
      <c r="B251" s="40"/>
      <c r="C251" s="17">
        <f>C250</f>
        <v>59130.400000000001</v>
      </c>
      <c r="D251" s="17">
        <f>D250</f>
        <v>49592.4</v>
      </c>
      <c r="E251" s="17">
        <f t="shared" si="238"/>
        <v>83.869549335029021</v>
      </c>
      <c r="F251" s="17">
        <f t="shared" ref="F251:G251" si="240">F250</f>
        <v>0</v>
      </c>
      <c r="G251" s="17">
        <f t="shared" si="240"/>
        <v>0</v>
      </c>
      <c r="H251" s="17"/>
      <c r="I251" s="17">
        <f t="shared" ref="I251:J251" si="241">I250</f>
        <v>59130.400000000001</v>
      </c>
      <c r="J251" s="17">
        <f t="shared" si="241"/>
        <v>49592.4</v>
      </c>
      <c r="K251" s="17">
        <f t="shared" si="239"/>
        <v>83.869549335029021</v>
      </c>
    </row>
    <row r="252" spans="1:11" ht="48.75" customHeight="1">
      <c r="A252" s="48" t="s">
        <v>104</v>
      </c>
      <c r="B252" s="49"/>
      <c r="C252" s="49"/>
      <c r="D252" s="49"/>
      <c r="E252" s="49"/>
      <c r="F252" s="49"/>
      <c r="G252" s="49"/>
      <c r="H252" s="49"/>
      <c r="I252" s="49"/>
      <c r="J252" s="49"/>
      <c r="K252" s="50"/>
    </row>
    <row r="253" spans="1:11" ht="30.75" customHeight="1">
      <c r="A253" s="47" t="s">
        <v>102</v>
      </c>
      <c r="B253" s="38"/>
      <c r="C253" s="23">
        <v>18008.8</v>
      </c>
      <c r="D253" s="23">
        <v>17029.8</v>
      </c>
      <c r="E253" s="23">
        <f t="shared" ref="E253:E254" si="242">D253/C253*100</f>
        <v>94.56376882413042</v>
      </c>
      <c r="F253" s="23"/>
      <c r="G253" s="23"/>
      <c r="H253" s="23"/>
      <c r="I253" s="23">
        <v>18008.8</v>
      </c>
      <c r="J253" s="23">
        <v>17029.8</v>
      </c>
      <c r="K253" s="23">
        <f t="shared" ref="K253:K254" si="243">J253/I253*100</f>
        <v>94.56376882413042</v>
      </c>
    </row>
    <row r="254" spans="1:11">
      <c r="A254" s="39" t="s">
        <v>31</v>
      </c>
      <c r="B254" s="40"/>
      <c r="C254" s="17">
        <f>C253</f>
        <v>18008.8</v>
      </c>
      <c r="D254" s="17">
        <f>D253</f>
        <v>17029.8</v>
      </c>
      <c r="E254" s="17">
        <f t="shared" si="242"/>
        <v>94.56376882413042</v>
      </c>
      <c r="F254" s="17">
        <f t="shared" ref="F254:G254" si="244">F253</f>
        <v>0</v>
      </c>
      <c r="G254" s="17">
        <f t="shared" si="244"/>
        <v>0</v>
      </c>
      <c r="H254" s="17"/>
      <c r="I254" s="17">
        <f t="shared" ref="I254:J254" si="245">I253</f>
        <v>18008.8</v>
      </c>
      <c r="J254" s="17">
        <f t="shared" si="245"/>
        <v>17029.8</v>
      </c>
      <c r="K254" s="17">
        <f t="shared" si="243"/>
        <v>94.56376882413042</v>
      </c>
    </row>
    <row r="255" spans="1:11" ht="30.75" customHeight="1">
      <c r="A255" s="34" t="s">
        <v>105</v>
      </c>
      <c r="B255" s="45"/>
      <c r="C255" s="45"/>
      <c r="D255" s="45"/>
      <c r="E255" s="45"/>
      <c r="F255" s="45"/>
      <c r="G255" s="45"/>
      <c r="H255" s="45"/>
      <c r="I255" s="45"/>
      <c r="J255" s="45"/>
      <c r="K255" s="46"/>
    </row>
    <row r="256" spans="1:11" ht="30" customHeight="1">
      <c r="A256" s="47" t="s">
        <v>102</v>
      </c>
      <c r="B256" s="38"/>
      <c r="C256" s="25">
        <v>685.1</v>
      </c>
      <c r="D256" s="25">
        <v>616.6</v>
      </c>
      <c r="E256" s="23">
        <f t="shared" ref="E256:E257" si="246">D256/C256*100</f>
        <v>90.001459640928331</v>
      </c>
      <c r="F256" s="26"/>
      <c r="G256" s="26"/>
      <c r="H256" s="23"/>
      <c r="I256" s="26">
        <v>685.1</v>
      </c>
      <c r="J256" s="26">
        <v>616.6</v>
      </c>
      <c r="K256" s="23">
        <f t="shared" ref="K256:K257" si="247">J256/I256*100</f>
        <v>90.001459640928331</v>
      </c>
    </row>
    <row r="257" spans="1:11">
      <c r="A257" s="39" t="s">
        <v>31</v>
      </c>
      <c r="B257" s="40"/>
      <c r="C257" s="27">
        <f>C256</f>
        <v>685.1</v>
      </c>
      <c r="D257" s="27">
        <f>D256</f>
        <v>616.6</v>
      </c>
      <c r="E257" s="17">
        <f t="shared" si="246"/>
        <v>90.001459640928331</v>
      </c>
      <c r="F257" s="27">
        <f t="shared" ref="F257:G257" si="248">F256</f>
        <v>0</v>
      </c>
      <c r="G257" s="27">
        <f t="shared" si="248"/>
        <v>0</v>
      </c>
      <c r="H257" s="17"/>
      <c r="I257" s="27">
        <f t="shared" ref="I257:J257" si="249">I256</f>
        <v>685.1</v>
      </c>
      <c r="J257" s="27">
        <f t="shared" si="249"/>
        <v>616.6</v>
      </c>
      <c r="K257" s="17">
        <f t="shared" si="247"/>
        <v>90.001459640928331</v>
      </c>
    </row>
    <row r="258" spans="1:11" ht="63.75" customHeight="1">
      <c r="A258" s="48" t="s">
        <v>106</v>
      </c>
      <c r="B258" s="49"/>
      <c r="C258" s="49"/>
      <c r="D258" s="49"/>
      <c r="E258" s="49"/>
      <c r="F258" s="49"/>
      <c r="G258" s="49"/>
      <c r="H258" s="49"/>
      <c r="I258" s="49"/>
      <c r="J258" s="49"/>
      <c r="K258" s="50"/>
    </row>
    <row r="259" spans="1:11" ht="30" customHeight="1">
      <c r="A259" s="47" t="s">
        <v>102</v>
      </c>
      <c r="B259" s="38"/>
      <c r="C259" s="23">
        <v>2899.1</v>
      </c>
      <c r="D259" s="23">
        <v>2609.1999999999998</v>
      </c>
      <c r="E259" s="23">
        <f t="shared" ref="E259:E260" si="250">D259/C259*100</f>
        <v>90.000344934634882</v>
      </c>
      <c r="F259" s="23"/>
      <c r="G259" s="23"/>
      <c r="H259" s="23"/>
      <c r="I259" s="23">
        <v>2899.1</v>
      </c>
      <c r="J259" s="23">
        <v>2609.1999999999998</v>
      </c>
      <c r="K259" s="23">
        <f t="shared" ref="K259:K260" si="251">J259/I259*100</f>
        <v>90.000344934634882</v>
      </c>
    </row>
    <row r="260" spans="1:11">
      <c r="A260" s="39" t="s">
        <v>31</v>
      </c>
      <c r="B260" s="40"/>
      <c r="C260" s="17">
        <f>C259</f>
        <v>2899.1</v>
      </c>
      <c r="D260" s="17">
        <f>D259</f>
        <v>2609.1999999999998</v>
      </c>
      <c r="E260" s="17">
        <f t="shared" si="250"/>
        <v>90.000344934634882</v>
      </c>
      <c r="F260" s="17">
        <f t="shared" ref="F260:G260" si="252">F259</f>
        <v>0</v>
      </c>
      <c r="G260" s="17">
        <f t="shared" si="252"/>
        <v>0</v>
      </c>
      <c r="H260" s="17"/>
      <c r="I260" s="17">
        <f t="shared" ref="I260:J260" si="253">I259</f>
        <v>2899.1</v>
      </c>
      <c r="J260" s="17">
        <f t="shared" si="253"/>
        <v>2609.1999999999998</v>
      </c>
      <c r="K260" s="17">
        <f t="shared" si="251"/>
        <v>90.000344934634882</v>
      </c>
    </row>
    <row r="261" spans="1:11">
      <c r="A261" s="34" t="s">
        <v>107</v>
      </c>
      <c r="B261" s="45"/>
      <c r="C261" s="45"/>
      <c r="D261" s="45"/>
      <c r="E261" s="45"/>
      <c r="F261" s="45"/>
      <c r="G261" s="45"/>
      <c r="H261" s="45"/>
      <c r="I261" s="45"/>
      <c r="J261" s="45"/>
      <c r="K261" s="46"/>
    </row>
    <row r="262" spans="1:11" ht="31.5" customHeight="1">
      <c r="A262" s="47" t="s">
        <v>102</v>
      </c>
      <c r="B262" s="38"/>
      <c r="C262" s="23">
        <v>29512.6</v>
      </c>
      <c r="D262" s="23">
        <v>24268.5</v>
      </c>
      <c r="E262" s="23">
        <f t="shared" ref="E262:E263" si="254">D262/C262*100</f>
        <v>82.230979310531779</v>
      </c>
      <c r="F262" s="23"/>
      <c r="G262" s="23"/>
      <c r="H262" s="23"/>
      <c r="I262" s="23">
        <v>29474.9</v>
      </c>
      <c r="J262" s="23">
        <v>24230.799999999999</v>
      </c>
      <c r="K262" s="23">
        <f t="shared" ref="K262:K263" si="255">J262/I262*100</f>
        <v>82.208251766757471</v>
      </c>
    </row>
    <row r="263" spans="1:11">
      <c r="A263" s="39" t="s">
        <v>31</v>
      </c>
      <c r="B263" s="40"/>
      <c r="C263" s="17">
        <f>C262</f>
        <v>29512.6</v>
      </c>
      <c r="D263" s="17">
        <f>D262</f>
        <v>24268.5</v>
      </c>
      <c r="E263" s="17">
        <f t="shared" si="254"/>
        <v>82.230979310531779</v>
      </c>
      <c r="F263" s="17">
        <f t="shared" ref="F263:G263" si="256">F262</f>
        <v>0</v>
      </c>
      <c r="G263" s="17">
        <f t="shared" si="256"/>
        <v>0</v>
      </c>
      <c r="H263" s="17"/>
      <c r="I263" s="17">
        <f t="shared" ref="I263:J263" si="257">I262</f>
        <v>29474.9</v>
      </c>
      <c r="J263" s="17">
        <f t="shared" si="257"/>
        <v>24230.799999999999</v>
      </c>
      <c r="K263" s="17">
        <f t="shared" si="255"/>
        <v>82.208251766757471</v>
      </c>
    </row>
    <row r="264" spans="1:11">
      <c r="A264" s="34" t="s">
        <v>108</v>
      </c>
      <c r="B264" s="35"/>
      <c r="C264" s="35"/>
      <c r="D264" s="35"/>
      <c r="E264" s="35"/>
      <c r="F264" s="35"/>
      <c r="G264" s="35"/>
      <c r="H264" s="35"/>
      <c r="I264" s="35"/>
      <c r="J264" s="35"/>
      <c r="K264" s="36"/>
    </row>
    <row r="265" spans="1:11">
      <c r="A265" s="37" t="s">
        <v>40</v>
      </c>
      <c r="B265" s="38"/>
      <c r="C265" s="23">
        <v>470.9</v>
      </c>
      <c r="D265" s="23">
        <v>311.3</v>
      </c>
      <c r="E265" s="23">
        <f t="shared" ref="E265:E268" si="258">D265/C265*100</f>
        <v>66.107453811849666</v>
      </c>
      <c r="F265" s="23"/>
      <c r="G265" s="23"/>
      <c r="H265" s="23"/>
      <c r="I265" s="23"/>
      <c r="J265" s="23"/>
      <c r="K265" s="23"/>
    </row>
    <row r="266" spans="1:11">
      <c r="A266" s="39" t="s">
        <v>31</v>
      </c>
      <c r="B266" s="40"/>
      <c r="C266" s="17">
        <f>C265</f>
        <v>470.9</v>
      </c>
      <c r="D266" s="17">
        <f>D265</f>
        <v>311.3</v>
      </c>
      <c r="E266" s="17">
        <f t="shared" si="258"/>
        <v>66.107453811849666</v>
      </c>
      <c r="F266" s="17">
        <f t="shared" ref="F266:G266" si="259">F265</f>
        <v>0</v>
      </c>
      <c r="G266" s="17">
        <f t="shared" si="259"/>
        <v>0</v>
      </c>
      <c r="H266" s="17"/>
      <c r="I266" s="17">
        <f t="shared" ref="I266:J266" si="260">I265</f>
        <v>0</v>
      </c>
      <c r="J266" s="17">
        <f t="shared" si="260"/>
        <v>0</v>
      </c>
      <c r="K266" s="17"/>
    </row>
    <row r="267" spans="1:11">
      <c r="A267" s="41" t="s">
        <v>55</v>
      </c>
      <c r="B267" s="42"/>
      <c r="C267" s="18">
        <f>C251+C254+C257+C260+C266+C263</f>
        <v>110706.9</v>
      </c>
      <c r="D267" s="18">
        <f>D251+D254+D257+D260+D266+D263</f>
        <v>94427.8</v>
      </c>
      <c r="E267" s="16">
        <f t="shared" si="258"/>
        <v>85.295315829455987</v>
      </c>
      <c r="F267" s="18">
        <f t="shared" ref="F267:G267" si="261">F251+F254+F257+F260+F266+F263</f>
        <v>0</v>
      </c>
      <c r="G267" s="18">
        <f t="shared" si="261"/>
        <v>0</v>
      </c>
      <c r="H267" s="16"/>
      <c r="I267" s="18">
        <f t="shared" ref="I267" si="262">I251+I254+I257+I260+I266+I263</f>
        <v>110198.30000000002</v>
      </c>
      <c r="J267" s="18">
        <f>J251+J254+J257+J260+J266+J263</f>
        <v>94078.8</v>
      </c>
      <c r="K267" s="16">
        <f t="shared" ref="K267:K268" si="263">J267/I267*100</f>
        <v>85.372278882705075</v>
      </c>
    </row>
    <row r="268" spans="1:11" ht="38.25" customHeight="1">
      <c r="A268" s="43" t="s">
        <v>109</v>
      </c>
      <c r="B268" s="44"/>
      <c r="C268" s="33">
        <f>C27+C48+C69+C80+C93+C132+C152+C174+C185+C196+C204+C221+C247+C267</f>
        <v>1539240.8</v>
      </c>
      <c r="D268" s="33">
        <f>D27+D48+D69+D80+D93+D132+D152+D174+D185+D196+D204+D221+D247+D267</f>
        <v>1312254.5999999999</v>
      </c>
      <c r="E268" s="33">
        <f t="shared" si="258"/>
        <v>85.253366464818228</v>
      </c>
      <c r="F268" s="33">
        <f>F27+F48+F69+F80+F93+F132+F152+F174+F185+F196+F204+F221+F247+F267</f>
        <v>3844.1</v>
      </c>
      <c r="G268" s="33">
        <f>G27+G48+G69+G80+G93+G132+G152+G174+G185+G196+G204+G221+G247+G267</f>
        <v>3437.4</v>
      </c>
      <c r="H268" s="33">
        <f t="shared" ref="H268" si="264">G268/F268*100</f>
        <v>89.420150360292411</v>
      </c>
      <c r="I268" s="33">
        <f>I27+I48+I69+I80+I93+I132+I152+I174+I185+I196+I204+I221+I247+I267</f>
        <v>1035107.7999999999</v>
      </c>
      <c r="J268" s="33">
        <f>J27+J48+J69+J80+J93+J132+J152+J174+J185+J196+J204+J221+J247+J267</f>
        <v>884259.70000000007</v>
      </c>
      <c r="K268" s="33">
        <f t="shared" si="263"/>
        <v>85.426822211174539</v>
      </c>
    </row>
  </sheetData>
  <mergeCells count="273">
    <mergeCell ref="E2:K2"/>
    <mergeCell ref="A102:B102"/>
    <mergeCell ref="A103:B103"/>
    <mergeCell ref="B94:K94"/>
    <mergeCell ref="A95:K95"/>
    <mergeCell ref="A96:B96"/>
    <mergeCell ref="A97:B97"/>
    <mergeCell ref="A98:B98"/>
    <mergeCell ref="A114:B114"/>
    <mergeCell ref="A92:B92"/>
    <mergeCell ref="A93:B93"/>
    <mergeCell ref="A85:B85"/>
    <mergeCell ref="A86:K86"/>
    <mergeCell ref="A87:B87"/>
    <mergeCell ref="A88:B88"/>
    <mergeCell ref="A99:B99"/>
    <mergeCell ref="A100:B100"/>
    <mergeCell ref="A101:K101"/>
    <mergeCell ref="A82:K82"/>
    <mergeCell ref="A83:B83"/>
    <mergeCell ref="A84:B84"/>
    <mergeCell ref="A77:B77"/>
    <mergeCell ref="A78:B78"/>
    <mergeCell ref="A89:K89"/>
    <mergeCell ref="A115:K115"/>
    <mergeCell ref="A109:B109"/>
    <mergeCell ref="A110:K110"/>
    <mergeCell ref="A111:B111"/>
    <mergeCell ref="A112:B112"/>
    <mergeCell ref="A113:B113"/>
    <mergeCell ref="A104:K104"/>
    <mergeCell ref="A105:B105"/>
    <mergeCell ref="A106:B106"/>
    <mergeCell ref="A107:B107"/>
    <mergeCell ref="A108:B108"/>
    <mergeCell ref="A90:B90"/>
    <mergeCell ref="A91:B91"/>
    <mergeCell ref="A79:B79"/>
    <mergeCell ref="A73:B73"/>
    <mergeCell ref="A72:B72"/>
    <mergeCell ref="A74:K74"/>
    <mergeCell ref="A75:B75"/>
    <mergeCell ref="A76:B76"/>
    <mergeCell ref="A80:B80"/>
    <mergeCell ref="B81:K81"/>
    <mergeCell ref="A64:B64"/>
    <mergeCell ref="A66:K66"/>
    <mergeCell ref="A67:B67"/>
    <mergeCell ref="B70:K70"/>
    <mergeCell ref="A71:K71"/>
    <mergeCell ref="A56:B56"/>
    <mergeCell ref="A57:K57"/>
    <mergeCell ref="A61:B61"/>
    <mergeCell ref="A62:B62"/>
    <mergeCell ref="A63:K63"/>
    <mergeCell ref="A65:B65"/>
    <mergeCell ref="A68:B68"/>
    <mergeCell ref="A69:B69"/>
    <mergeCell ref="A51:B51"/>
    <mergeCell ref="A52:B52"/>
    <mergeCell ref="A53:K53"/>
    <mergeCell ref="A54:B54"/>
    <mergeCell ref="A55:B55"/>
    <mergeCell ref="A46:B46"/>
    <mergeCell ref="A47:B47"/>
    <mergeCell ref="A40:B40"/>
    <mergeCell ref="B49:K49"/>
    <mergeCell ref="A50:K50"/>
    <mergeCell ref="A48:B48"/>
    <mergeCell ref="A41:B41"/>
    <mergeCell ref="A42:K42"/>
    <mergeCell ref="A43:B43"/>
    <mergeCell ref="A44:B44"/>
    <mergeCell ref="A45:B45"/>
    <mergeCell ref="A35:K35"/>
    <mergeCell ref="A36:B36"/>
    <mergeCell ref="A37:B37"/>
    <mergeCell ref="A38:B38"/>
    <mergeCell ref="A39:K39"/>
    <mergeCell ref="A30:B30"/>
    <mergeCell ref="A31:B31"/>
    <mergeCell ref="A32:K32"/>
    <mergeCell ref="A33:B33"/>
    <mergeCell ref="A34:B34"/>
    <mergeCell ref="D3:D4"/>
    <mergeCell ref="E3:E4"/>
    <mergeCell ref="A25:B25"/>
    <mergeCell ref="A26:B26"/>
    <mergeCell ref="A29:J29"/>
    <mergeCell ref="A27:B27"/>
    <mergeCell ref="B28:K28"/>
    <mergeCell ref="A12:K12"/>
    <mergeCell ref="A13:B13"/>
    <mergeCell ref="A15:K15"/>
    <mergeCell ref="A16:B16"/>
    <mergeCell ref="A18:K18"/>
    <mergeCell ref="A19:B19"/>
    <mergeCell ref="A14:B14"/>
    <mergeCell ref="A17:B17"/>
    <mergeCell ref="A20:B20"/>
    <mergeCell ref="A21:K21"/>
    <mergeCell ref="A22:B22"/>
    <mergeCell ref="A23:B23"/>
    <mergeCell ref="A24:K24"/>
    <mergeCell ref="A1:K1"/>
    <mergeCell ref="A116:B116"/>
    <mergeCell ref="A117:B117"/>
    <mergeCell ref="A118:B118"/>
    <mergeCell ref="A119:B119"/>
    <mergeCell ref="A120:B120"/>
    <mergeCell ref="A121:K121"/>
    <mergeCell ref="A122:B122"/>
    <mergeCell ref="A123:B123"/>
    <mergeCell ref="A58:B58"/>
    <mergeCell ref="A60:K60"/>
    <mergeCell ref="A59:B59"/>
    <mergeCell ref="A8:B8"/>
    <mergeCell ref="A7:B7"/>
    <mergeCell ref="A9:K9"/>
    <mergeCell ref="A10:B10"/>
    <mergeCell ref="A11:B11"/>
    <mergeCell ref="F3:H3"/>
    <mergeCell ref="I3:K3"/>
    <mergeCell ref="B5:K5"/>
    <mergeCell ref="A6:K6"/>
    <mergeCell ref="C3:C4"/>
    <mergeCell ref="A3:A4"/>
    <mergeCell ref="B3:B4"/>
    <mergeCell ref="A132:B132"/>
    <mergeCell ref="B133:K133"/>
    <mergeCell ref="A134:K134"/>
    <mergeCell ref="A135:B135"/>
    <mergeCell ref="A136:B136"/>
    <mergeCell ref="A137:K137"/>
    <mergeCell ref="A138:B138"/>
    <mergeCell ref="A139:B139"/>
    <mergeCell ref="A124:B124"/>
    <mergeCell ref="A125:B125"/>
    <mergeCell ref="A126:K126"/>
    <mergeCell ref="A127:B127"/>
    <mergeCell ref="A128:B128"/>
    <mergeCell ref="A129:K129"/>
    <mergeCell ref="A130:B130"/>
    <mergeCell ref="A131:B131"/>
    <mergeCell ref="A140:K140"/>
    <mergeCell ref="A141:B141"/>
    <mergeCell ref="A142:B142"/>
    <mergeCell ref="A143:K143"/>
    <mergeCell ref="A144:B144"/>
    <mergeCell ref="A145:B145"/>
    <mergeCell ref="A146:K146"/>
    <mergeCell ref="A147:B147"/>
    <mergeCell ref="A148:B148"/>
    <mergeCell ref="A176:K176"/>
    <mergeCell ref="A174:B174"/>
    <mergeCell ref="A149:K149"/>
    <mergeCell ref="A150:B150"/>
    <mergeCell ref="A151:B151"/>
    <mergeCell ref="A152:B152"/>
    <mergeCell ref="B153:K153"/>
    <mergeCell ref="A154:K154"/>
    <mergeCell ref="A155:B155"/>
    <mergeCell ref="A156:B156"/>
    <mergeCell ref="A157:K157"/>
    <mergeCell ref="A177:B177"/>
    <mergeCell ref="A178:B178"/>
    <mergeCell ref="B186:K186"/>
    <mergeCell ref="A188:B188"/>
    <mergeCell ref="A187:K187"/>
    <mergeCell ref="A189:B189"/>
    <mergeCell ref="A190:K190"/>
    <mergeCell ref="A158:B158"/>
    <mergeCell ref="A159:B159"/>
    <mergeCell ref="A160:B160"/>
    <mergeCell ref="A161:K161"/>
    <mergeCell ref="A162:B162"/>
    <mergeCell ref="A163:B163"/>
    <mergeCell ref="A164:B164"/>
    <mergeCell ref="A165:K165"/>
    <mergeCell ref="A166:B166"/>
    <mergeCell ref="A167:B167"/>
    <mergeCell ref="A168:K168"/>
    <mergeCell ref="A169:B169"/>
    <mergeCell ref="A170:B170"/>
    <mergeCell ref="A171:K171"/>
    <mergeCell ref="A172:B172"/>
    <mergeCell ref="A173:B173"/>
    <mergeCell ref="B175:K175"/>
    <mergeCell ref="A193:K193"/>
    <mergeCell ref="A192:B192"/>
    <mergeCell ref="A194:B194"/>
    <mergeCell ref="A195:B195"/>
    <mergeCell ref="A196:B196"/>
    <mergeCell ref="B197:K197"/>
    <mergeCell ref="A179:K179"/>
    <mergeCell ref="A180:B180"/>
    <mergeCell ref="A181:B181"/>
    <mergeCell ref="A182:K182"/>
    <mergeCell ref="A183:B183"/>
    <mergeCell ref="A184:B184"/>
    <mergeCell ref="A185:B185"/>
    <mergeCell ref="A191:B191"/>
    <mergeCell ref="A198:K198"/>
    <mergeCell ref="A199:B199"/>
    <mergeCell ref="A200:B200"/>
    <mergeCell ref="A201:K201"/>
    <mergeCell ref="A202:B202"/>
    <mergeCell ref="A203:B203"/>
    <mergeCell ref="A204:B204"/>
    <mergeCell ref="B205:K205"/>
    <mergeCell ref="A206:K206"/>
    <mergeCell ref="A207:B207"/>
    <mergeCell ref="A208:B208"/>
    <mergeCell ref="A209:K209"/>
    <mergeCell ref="A210:B210"/>
    <mergeCell ref="A211:B211"/>
    <mergeCell ref="A212:K212"/>
    <mergeCell ref="A213:B213"/>
    <mergeCell ref="A214:B214"/>
    <mergeCell ref="A215:K215"/>
    <mergeCell ref="A216:B216"/>
    <mergeCell ref="A217:B217"/>
    <mergeCell ref="A218:K218"/>
    <mergeCell ref="A219:B219"/>
    <mergeCell ref="A220:B220"/>
    <mergeCell ref="A221:B221"/>
    <mergeCell ref="B222:K222"/>
    <mergeCell ref="A223:K223"/>
    <mergeCell ref="A224:B224"/>
    <mergeCell ref="A231:B231"/>
    <mergeCell ref="A232:B232"/>
    <mergeCell ref="A233:B233"/>
    <mergeCell ref="A234:B234"/>
    <mergeCell ref="A235:K235"/>
    <mergeCell ref="A236:B236"/>
    <mergeCell ref="A225:B225"/>
    <mergeCell ref="A226:K226"/>
    <mergeCell ref="A227:B227"/>
    <mergeCell ref="A228:B228"/>
    <mergeCell ref="A229:B229"/>
    <mergeCell ref="A230:K230"/>
    <mergeCell ref="A237:B237"/>
    <mergeCell ref="A238:K238"/>
    <mergeCell ref="A239:B239"/>
    <mergeCell ref="A240:B240"/>
    <mergeCell ref="A241:K241"/>
    <mergeCell ref="A242:B242"/>
    <mergeCell ref="A243:B243"/>
    <mergeCell ref="A244:K244"/>
    <mergeCell ref="A245:B245"/>
    <mergeCell ref="A246:B246"/>
    <mergeCell ref="A247:B247"/>
    <mergeCell ref="B248:K248"/>
    <mergeCell ref="A249:K249"/>
    <mergeCell ref="A250:B250"/>
    <mergeCell ref="A251:B251"/>
    <mergeCell ref="A252:K252"/>
    <mergeCell ref="A253:B253"/>
    <mergeCell ref="A254:B254"/>
    <mergeCell ref="A264:K264"/>
    <mergeCell ref="A265:B265"/>
    <mergeCell ref="A266:B266"/>
    <mergeCell ref="A267:B267"/>
    <mergeCell ref="A268:B268"/>
    <mergeCell ref="A255:K255"/>
    <mergeCell ref="A256:B256"/>
    <mergeCell ref="A257:B257"/>
    <mergeCell ref="A258:K258"/>
    <mergeCell ref="A259:B259"/>
    <mergeCell ref="A260:B260"/>
    <mergeCell ref="A261:K261"/>
    <mergeCell ref="A262:B262"/>
    <mergeCell ref="A263:B263"/>
  </mergeCells>
  <pageMargins left="0.47244094488188981" right="0.31496062992125984" top="0.43307086614173229" bottom="0.35" header="0.31496062992125984" footer="0.31496062992125984"/>
  <pageSetup paperSize="9" scale="9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Valentina</cp:lastModifiedBy>
  <cp:lastPrinted>2016-12-09T07:33:47Z</cp:lastPrinted>
  <dcterms:created xsi:type="dcterms:W3CDTF">2016-11-22T06:59:06Z</dcterms:created>
  <dcterms:modified xsi:type="dcterms:W3CDTF">2017-03-17T08:58:20Z</dcterms:modified>
</cp:coreProperties>
</file>