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69" i="1"/>
  <c r="H169"/>
  <c r="I182"/>
  <c r="H182"/>
  <c r="I176"/>
  <c r="H176"/>
  <c r="I173"/>
  <c r="H173"/>
  <c r="H183"/>
  <c r="H30"/>
  <c r="C190"/>
  <c r="C179"/>
  <c r="K108"/>
  <c r="J109"/>
  <c r="I109"/>
  <c r="G109"/>
  <c r="F109"/>
  <c r="D109"/>
  <c r="C109"/>
  <c r="E108"/>
  <c r="H86"/>
  <c r="E86"/>
  <c r="J87"/>
  <c r="I87"/>
  <c r="G87"/>
  <c r="H87" s="1"/>
  <c r="F87"/>
  <c r="D87"/>
  <c r="C87"/>
  <c r="H72"/>
  <c r="E72"/>
  <c r="J73"/>
  <c r="I73"/>
  <c r="G73"/>
  <c r="H73" s="1"/>
  <c r="F73"/>
  <c r="D73"/>
  <c r="C73"/>
  <c r="H31"/>
  <c r="K30"/>
  <c r="E30"/>
  <c r="J32"/>
  <c r="I32"/>
  <c r="G32"/>
  <c r="F32"/>
  <c r="D32"/>
  <c r="C32"/>
  <c r="E87" l="1"/>
  <c r="H32"/>
  <c r="E73"/>
  <c r="J199"/>
  <c r="J206" s="1"/>
  <c r="I199"/>
  <c r="G199"/>
  <c r="G206" s="1"/>
  <c r="F199"/>
  <c r="D199"/>
  <c r="D206" s="1"/>
  <c r="C199"/>
  <c r="D64"/>
  <c r="E53"/>
  <c r="J54"/>
  <c r="I54"/>
  <c r="G54"/>
  <c r="F54"/>
  <c r="D54"/>
  <c r="C54"/>
  <c r="C93"/>
  <c r="E125"/>
  <c r="K272"/>
  <c r="K269"/>
  <c r="K266"/>
  <c r="K263"/>
  <c r="K260"/>
  <c r="K237"/>
  <c r="K234"/>
  <c r="K226"/>
  <c r="K220"/>
  <c r="K217"/>
  <c r="K172"/>
  <c r="K168"/>
  <c r="K153"/>
  <c r="K150"/>
  <c r="K147"/>
  <c r="K66"/>
  <c r="K38"/>
  <c r="K37"/>
  <c r="K31"/>
  <c r="K13"/>
  <c r="K10"/>
  <c r="K7"/>
  <c r="H220"/>
  <c r="E275"/>
  <c r="E272"/>
  <c r="E269"/>
  <c r="E266"/>
  <c r="E263"/>
  <c r="E260"/>
  <c r="E255"/>
  <c r="E249"/>
  <c r="E246"/>
  <c r="E243"/>
  <c r="E242"/>
  <c r="E241"/>
  <c r="E238"/>
  <c r="E237"/>
  <c r="E234"/>
  <c r="E229"/>
  <c r="E226"/>
  <c r="E220"/>
  <c r="E217"/>
  <c r="E212"/>
  <c r="E209"/>
  <c r="E204"/>
  <c r="E201"/>
  <c r="E198"/>
  <c r="E192"/>
  <c r="E189"/>
  <c r="E186"/>
  <c r="E181"/>
  <c r="E178"/>
  <c r="E175"/>
  <c r="E172"/>
  <c r="E168"/>
  <c r="E167"/>
  <c r="E164"/>
  <c r="E159"/>
  <c r="E156"/>
  <c r="E153"/>
  <c r="E150"/>
  <c r="E147"/>
  <c r="E144"/>
  <c r="E139"/>
  <c r="E136"/>
  <c r="E133"/>
  <c r="E132"/>
  <c r="E131"/>
  <c r="E128"/>
  <c r="E127"/>
  <c r="E126"/>
  <c r="E122"/>
  <c r="E121"/>
  <c r="E120"/>
  <c r="E117"/>
  <c r="E116"/>
  <c r="E115"/>
  <c r="E114"/>
  <c r="E111"/>
  <c r="E107"/>
  <c r="E106"/>
  <c r="E105"/>
  <c r="E104"/>
  <c r="E99"/>
  <c r="E98"/>
  <c r="E95"/>
  <c r="E92"/>
  <c r="E91"/>
  <c r="E83"/>
  <c r="E82"/>
  <c r="E81"/>
  <c r="E80"/>
  <c r="E77"/>
  <c r="E69"/>
  <c r="E66"/>
  <c r="E63"/>
  <c r="E57"/>
  <c r="E56"/>
  <c r="E52"/>
  <c r="E47"/>
  <c r="E46"/>
  <c r="E45"/>
  <c r="E44"/>
  <c r="E41"/>
  <c r="E38"/>
  <c r="E37"/>
  <c r="E34"/>
  <c r="E31"/>
  <c r="E25"/>
  <c r="E22"/>
  <c r="E19"/>
  <c r="E16"/>
  <c r="E13"/>
  <c r="E10"/>
  <c r="E7"/>
  <c r="J276"/>
  <c r="I276"/>
  <c r="G276"/>
  <c r="F276"/>
  <c r="D276"/>
  <c r="C276"/>
  <c r="J273"/>
  <c r="I273"/>
  <c r="G273"/>
  <c r="F273"/>
  <c r="D273"/>
  <c r="C273"/>
  <c r="J270"/>
  <c r="I270"/>
  <c r="G270"/>
  <c r="F270"/>
  <c r="D270"/>
  <c r="C270"/>
  <c r="J267"/>
  <c r="I267"/>
  <c r="G267"/>
  <c r="F267"/>
  <c r="D267"/>
  <c r="C267"/>
  <c r="J264"/>
  <c r="I264"/>
  <c r="G264"/>
  <c r="F264"/>
  <c r="D264"/>
  <c r="C264"/>
  <c r="J261"/>
  <c r="J277" s="1"/>
  <c r="I261"/>
  <c r="G261"/>
  <c r="G277" s="1"/>
  <c r="F261"/>
  <c r="F277" s="1"/>
  <c r="D261"/>
  <c r="D277" s="1"/>
  <c r="C261"/>
  <c r="J256"/>
  <c r="I256"/>
  <c r="G256"/>
  <c r="F256"/>
  <c r="D256"/>
  <c r="C256"/>
  <c r="J253"/>
  <c r="I253"/>
  <c r="G253"/>
  <c r="F253"/>
  <c r="D253"/>
  <c r="C253"/>
  <c r="J250"/>
  <c r="I250"/>
  <c r="G250"/>
  <c r="F250"/>
  <c r="D250"/>
  <c r="C250"/>
  <c r="J247"/>
  <c r="I247"/>
  <c r="G247"/>
  <c r="F247"/>
  <c r="D247"/>
  <c r="C247"/>
  <c r="J244"/>
  <c r="I244"/>
  <c r="G244"/>
  <c r="F244"/>
  <c r="D244"/>
  <c r="C244"/>
  <c r="J239"/>
  <c r="I239"/>
  <c r="G239"/>
  <c r="F239"/>
  <c r="D239"/>
  <c r="C239"/>
  <c r="J235"/>
  <c r="J257" s="1"/>
  <c r="I235"/>
  <c r="I257" s="1"/>
  <c r="G235"/>
  <c r="G257" s="1"/>
  <c r="F235"/>
  <c r="F257" s="1"/>
  <c r="D235"/>
  <c r="D257" s="1"/>
  <c r="C235"/>
  <c r="J230"/>
  <c r="I230"/>
  <c r="G230"/>
  <c r="F230"/>
  <c r="D230"/>
  <c r="C230"/>
  <c r="J227"/>
  <c r="I227"/>
  <c r="G227"/>
  <c r="F227"/>
  <c r="D227"/>
  <c r="C227"/>
  <c r="J224"/>
  <c r="I224"/>
  <c r="G224"/>
  <c r="F224"/>
  <c r="D224"/>
  <c r="C224"/>
  <c r="J221"/>
  <c r="I221"/>
  <c r="G221"/>
  <c r="F221"/>
  <c r="D221"/>
  <c r="C221"/>
  <c r="J218"/>
  <c r="J231" s="1"/>
  <c r="I218"/>
  <c r="I231" s="1"/>
  <c r="G218"/>
  <c r="G231" s="1"/>
  <c r="F218"/>
  <c r="F231" s="1"/>
  <c r="D218"/>
  <c r="D231" s="1"/>
  <c r="C218"/>
  <c r="C231" s="1"/>
  <c r="J213"/>
  <c r="I213"/>
  <c r="G213"/>
  <c r="F213"/>
  <c r="D213"/>
  <c r="C213"/>
  <c r="J210"/>
  <c r="J214" s="1"/>
  <c r="I210"/>
  <c r="I214" s="1"/>
  <c r="G210"/>
  <c r="G214" s="1"/>
  <c r="F210"/>
  <c r="F214" s="1"/>
  <c r="D210"/>
  <c r="D214" s="1"/>
  <c r="C210"/>
  <c r="C214" s="1"/>
  <c r="J205"/>
  <c r="I205"/>
  <c r="G205"/>
  <c r="F205"/>
  <c r="D205"/>
  <c r="C205"/>
  <c r="J202"/>
  <c r="I202"/>
  <c r="G202"/>
  <c r="F202"/>
  <c r="D202"/>
  <c r="C202"/>
  <c r="I206"/>
  <c r="F206"/>
  <c r="C206"/>
  <c r="J193"/>
  <c r="I193"/>
  <c r="G193"/>
  <c r="F193"/>
  <c r="D193"/>
  <c r="C193"/>
  <c r="J190"/>
  <c r="I190"/>
  <c r="G190"/>
  <c r="F190"/>
  <c r="D190"/>
  <c r="J187"/>
  <c r="J194" s="1"/>
  <c r="I187"/>
  <c r="G187"/>
  <c r="F187"/>
  <c r="D187"/>
  <c r="C187"/>
  <c r="J182"/>
  <c r="G182"/>
  <c r="F182"/>
  <c r="D182"/>
  <c r="C182"/>
  <c r="J179"/>
  <c r="I179"/>
  <c r="G179"/>
  <c r="F179"/>
  <c r="D179"/>
  <c r="J176"/>
  <c r="G176"/>
  <c r="F176"/>
  <c r="D176"/>
  <c r="C176"/>
  <c r="J173"/>
  <c r="G173"/>
  <c r="F173"/>
  <c r="D173"/>
  <c r="C173"/>
  <c r="J169"/>
  <c r="G169"/>
  <c r="F169"/>
  <c r="D169"/>
  <c r="C169"/>
  <c r="J165"/>
  <c r="I165"/>
  <c r="I183" s="1"/>
  <c r="G165"/>
  <c r="F165"/>
  <c r="D165"/>
  <c r="C165"/>
  <c r="J160"/>
  <c r="I160"/>
  <c r="G160"/>
  <c r="F160"/>
  <c r="D160"/>
  <c r="C160"/>
  <c r="J157"/>
  <c r="I157"/>
  <c r="G157"/>
  <c r="F157"/>
  <c r="D157"/>
  <c r="C157"/>
  <c r="J154"/>
  <c r="I154"/>
  <c r="G154"/>
  <c r="F154"/>
  <c r="D154"/>
  <c r="C154"/>
  <c r="J151"/>
  <c r="I151"/>
  <c r="G151"/>
  <c r="F151"/>
  <c r="D151"/>
  <c r="C151"/>
  <c r="J148"/>
  <c r="I148"/>
  <c r="G148"/>
  <c r="F148"/>
  <c r="D148"/>
  <c r="C148"/>
  <c r="J145"/>
  <c r="I145"/>
  <c r="G145"/>
  <c r="F145"/>
  <c r="D145"/>
  <c r="D161" s="1"/>
  <c r="C145"/>
  <c r="C161" s="1"/>
  <c r="J140"/>
  <c r="I140"/>
  <c r="G140"/>
  <c r="F140"/>
  <c r="D140"/>
  <c r="C140"/>
  <c r="J137"/>
  <c r="I137"/>
  <c r="G137"/>
  <c r="F137"/>
  <c r="D137"/>
  <c r="C137"/>
  <c r="J134"/>
  <c r="I134"/>
  <c r="G134"/>
  <c r="F134"/>
  <c r="D134"/>
  <c r="C134"/>
  <c r="J129"/>
  <c r="I129"/>
  <c r="G129"/>
  <c r="F129"/>
  <c r="D129"/>
  <c r="C129"/>
  <c r="J123"/>
  <c r="I123"/>
  <c r="G123"/>
  <c r="F123"/>
  <c r="D123"/>
  <c r="C123"/>
  <c r="J118"/>
  <c r="I118"/>
  <c r="G118"/>
  <c r="F118"/>
  <c r="D118"/>
  <c r="C118"/>
  <c r="J112"/>
  <c r="I112"/>
  <c r="G112"/>
  <c r="G141" s="1"/>
  <c r="F112"/>
  <c r="D112"/>
  <c r="D141" s="1"/>
  <c r="C112"/>
  <c r="C141" s="1"/>
  <c r="J141"/>
  <c r="F141"/>
  <c r="J100"/>
  <c r="G100"/>
  <c r="D100"/>
  <c r="C100"/>
  <c r="J96"/>
  <c r="I96"/>
  <c r="G96"/>
  <c r="F96"/>
  <c r="D96"/>
  <c r="C96"/>
  <c r="J93"/>
  <c r="J101" s="1"/>
  <c r="I93"/>
  <c r="G93"/>
  <c r="F93"/>
  <c r="D93"/>
  <c r="D101" s="1"/>
  <c r="J84"/>
  <c r="I84"/>
  <c r="G84"/>
  <c r="F84"/>
  <c r="D84"/>
  <c r="C84"/>
  <c r="J78"/>
  <c r="J88" s="1"/>
  <c r="I78"/>
  <c r="I88" s="1"/>
  <c r="G78"/>
  <c r="G88" s="1"/>
  <c r="F78"/>
  <c r="F88" s="1"/>
  <c r="D78"/>
  <c r="D88" s="1"/>
  <c r="C78"/>
  <c r="C88" s="1"/>
  <c r="J70"/>
  <c r="I70"/>
  <c r="D70"/>
  <c r="C70"/>
  <c r="J67"/>
  <c r="I67"/>
  <c r="G67"/>
  <c r="F67"/>
  <c r="D67"/>
  <c r="C67"/>
  <c r="J64"/>
  <c r="I64"/>
  <c r="G64"/>
  <c r="F64"/>
  <c r="C64"/>
  <c r="J61"/>
  <c r="I61"/>
  <c r="G61"/>
  <c r="F61"/>
  <c r="D61"/>
  <c r="C61"/>
  <c r="J58"/>
  <c r="I58"/>
  <c r="G58"/>
  <c r="F58"/>
  <c r="D58"/>
  <c r="C58"/>
  <c r="J48"/>
  <c r="I48"/>
  <c r="G48"/>
  <c r="F48"/>
  <c r="D48"/>
  <c r="C48"/>
  <c r="J42"/>
  <c r="I42"/>
  <c r="G42"/>
  <c r="F42"/>
  <c r="D42"/>
  <c r="C42"/>
  <c r="J39"/>
  <c r="I39"/>
  <c r="G39"/>
  <c r="F39"/>
  <c r="D39"/>
  <c r="C39"/>
  <c r="J35"/>
  <c r="I35"/>
  <c r="G35"/>
  <c r="F35"/>
  <c r="D35"/>
  <c r="C35"/>
  <c r="J49"/>
  <c r="J26"/>
  <c r="I26"/>
  <c r="G26"/>
  <c r="F26"/>
  <c r="D26"/>
  <c r="C26"/>
  <c r="J23"/>
  <c r="I23"/>
  <c r="G23"/>
  <c r="F23"/>
  <c r="D23"/>
  <c r="C23"/>
  <c r="J20"/>
  <c r="I20"/>
  <c r="G20"/>
  <c r="F20"/>
  <c r="D20"/>
  <c r="C20"/>
  <c r="J17"/>
  <c r="I17"/>
  <c r="G17"/>
  <c r="F17"/>
  <c r="D17"/>
  <c r="C17"/>
  <c r="J14"/>
  <c r="I14"/>
  <c r="G14"/>
  <c r="F14"/>
  <c r="D14"/>
  <c r="C14"/>
  <c r="J11"/>
  <c r="I11"/>
  <c r="G11"/>
  <c r="F11"/>
  <c r="D11"/>
  <c r="C11"/>
  <c r="J8"/>
  <c r="I8"/>
  <c r="G8"/>
  <c r="G27" s="1"/>
  <c r="F8"/>
  <c r="D8"/>
  <c r="C8"/>
  <c r="F278" l="1"/>
  <c r="G101"/>
  <c r="G183"/>
  <c r="F194"/>
  <c r="I194"/>
  <c r="D74"/>
  <c r="G74"/>
  <c r="J74"/>
  <c r="F183"/>
  <c r="G194"/>
  <c r="K267"/>
  <c r="K273"/>
  <c r="E276"/>
  <c r="C74"/>
  <c r="F74"/>
  <c r="I74"/>
  <c r="E250"/>
  <c r="E230"/>
  <c r="E256"/>
  <c r="C27"/>
  <c r="E78"/>
  <c r="K270"/>
  <c r="E270"/>
  <c r="K264"/>
  <c r="E261"/>
  <c r="E235"/>
  <c r="E227"/>
  <c r="E70"/>
  <c r="E67"/>
  <c r="C257"/>
  <c r="E257" s="1"/>
  <c r="E14"/>
  <c r="K14"/>
  <c r="E20"/>
  <c r="E23"/>
  <c r="E26"/>
  <c r="G49"/>
  <c r="G278" s="1"/>
  <c r="E96"/>
  <c r="E140"/>
  <c r="E148"/>
  <c r="K148"/>
  <c r="F161"/>
  <c r="I161"/>
  <c r="E154"/>
  <c r="E160"/>
  <c r="E165"/>
  <c r="E176"/>
  <c r="E182"/>
  <c r="E187"/>
  <c r="C277"/>
  <c r="E277" s="1"/>
  <c r="G161"/>
  <c r="J161"/>
  <c r="D183"/>
  <c r="J183"/>
  <c r="D194"/>
  <c r="H221"/>
  <c r="I277"/>
  <c r="K151"/>
  <c r="E273"/>
  <c r="E267"/>
  <c r="E264"/>
  <c r="K261"/>
  <c r="K277"/>
  <c r="E247"/>
  <c r="E244"/>
  <c r="E239"/>
  <c r="K239"/>
  <c r="K257"/>
  <c r="K235"/>
  <c r="K221"/>
  <c r="K227"/>
  <c r="H231"/>
  <c r="E221"/>
  <c r="K218"/>
  <c r="K231"/>
  <c r="E218"/>
  <c r="E231"/>
  <c r="E213"/>
  <c r="E214"/>
  <c r="E210"/>
  <c r="E205"/>
  <c r="E202"/>
  <c r="E199"/>
  <c r="E206"/>
  <c r="E193"/>
  <c r="E190"/>
  <c r="C194"/>
  <c r="K173"/>
  <c r="K169"/>
  <c r="K183"/>
  <c r="E179"/>
  <c r="E173"/>
  <c r="E169"/>
  <c r="C183"/>
  <c r="E157"/>
  <c r="K154"/>
  <c r="E151"/>
  <c r="E145"/>
  <c r="E161"/>
  <c r="E137"/>
  <c r="E134"/>
  <c r="E129"/>
  <c r="E123"/>
  <c r="E118"/>
  <c r="E112"/>
  <c r="K109"/>
  <c r="I141"/>
  <c r="K141" s="1"/>
  <c r="E141"/>
  <c r="E109"/>
  <c r="E100"/>
  <c r="E93"/>
  <c r="C101"/>
  <c r="E101" s="1"/>
  <c r="E84"/>
  <c r="E88"/>
  <c r="E32"/>
  <c r="D49"/>
  <c r="K67"/>
  <c r="E64"/>
  <c r="E74"/>
  <c r="E58"/>
  <c r="K74"/>
  <c r="E54"/>
  <c r="E48"/>
  <c r="E42"/>
  <c r="K39"/>
  <c r="F49"/>
  <c r="E39"/>
  <c r="E35"/>
  <c r="K32"/>
  <c r="I49"/>
  <c r="K49" s="1"/>
  <c r="C49"/>
  <c r="J27"/>
  <c r="E17"/>
  <c r="K11"/>
  <c r="E11"/>
  <c r="F27"/>
  <c r="K8"/>
  <c r="I27"/>
  <c r="I278" s="1"/>
  <c r="E8"/>
  <c r="D27"/>
  <c r="J278" l="1"/>
  <c r="K161"/>
  <c r="D278"/>
  <c r="E49"/>
  <c r="E194"/>
  <c r="E183"/>
  <c r="C278"/>
  <c r="H278"/>
  <c r="E27"/>
  <c r="K27"/>
  <c r="E278" l="1"/>
  <c r="K278"/>
</calcChain>
</file>

<file path=xl/sharedStrings.xml><?xml version="1.0" encoding="utf-8"?>
<sst xmlns="http://schemas.openxmlformats.org/spreadsheetml/2006/main" count="298" uniqueCount="117">
  <si>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</si>
  <si>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</si>
  <si>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</si>
  <si>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</si>
  <si>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</si>
  <si>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</si>
  <si>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</si>
  <si>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</si>
  <si>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</si>
  <si>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</si>
  <si>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</si>
  <si>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</si>
  <si>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</si>
  <si>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</si>
  <si>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</si>
  <si>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</si>
  <si>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</si>
  <si>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</si>
  <si>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</si>
  <si>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</si>
  <si>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</si>
  <si>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</si>
  <si>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</si>
  <si>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</si>
  <si>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</si>
  <si>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</si>
  <si>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</si>
  <si>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</si>
  <si>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</si>
  <si>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</si>
  <si>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</si>
  <si>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</si>
  <si>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</si>
  <si>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</si>
  <si>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</si>
  <si>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№6. Финансовое обеспечение деятельности муниципального бюджетного учреждения детского лагеря «Кубаночка» 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</si>
  <si>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</si>
  <si>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</si>
  <si>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</si>
  <si>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</si>
  <si>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</si>
  <si>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</si>
  <si>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</si>
  <si>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</si>
  <si>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</si>
  <si>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</si>
  <si>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</si>
  <si>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</si>
  <si>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</si>
  <si>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</si>
  <si>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</si>
  <si>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</si>
  <si>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</si>
  <si>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</si>
  <si>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Подпрограмма № 2. "Энергоснабжение и повышение энергетической эффективности на территории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</si>
  <si>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</si>
  <si>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</si>
  <si>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</si>
  <si>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</si>
  <si>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</si>
  <si>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</si>
  <si>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</si>
  <si>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№3  «Комплексные меры противодействия незаконному употреблению и обороту наркотических средств на территории муниципального образования Кавказский район»  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</si>
  <si>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</si>
  <si>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</si>
  <si>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</si>
  <si>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</si>
  <si>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</si>
  <si>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</si>
  <si>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</si>
  <si>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</si>
  <si>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</si>
  <si>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</si>
  <si>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</si>
  <si>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</si>
  <si>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</si>
  <si>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</si>
  <si>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</si>
  <si>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</si>
  <si>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</si>
  <si>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</si>
  <si>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</si>
  <si>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</si>
  <si>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</si>
  <si>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</si>
  <si>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</si>
  <si>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</si>
  <si>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</si>
  <si>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</si>
  <si>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</si>
  <si>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</si>
  <si>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</si>
  <si>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</si>
  <si>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</si>
  <si>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</si>
  <si>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</si>
  <si>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</si>
  <si>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</si>
  <si>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</si>
  <si>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</si>
  <si>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</si>
  <si>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</si>
  <si>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</si>
  <si>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</si>
  <si>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</si>
  <si>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</si>
  <si>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</si>
  <si>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</si>
  <si>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</si>
  <si>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</si>
  <si>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</si>
  <si>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</si>
  <si>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</si>
  <si>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</si>
  <si>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подпрограмма «Модернизация систем теплоснабжения в муниципальном образовании Кавказский район»</t>
  </si>
  <si>
    <t>Исполнение  муниципальных программ муниципального образования Кавказский район на 28.02.2017 г.                                                                                          (бюджетные средства)</t>
  </si>
  <si>
    <t>Уточненная сводная бюджетная роспись на 28.02.2017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</si>
</sst>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horizontal="center"/>
    </xf>
    <xf numFmtId="165" fontId="3" fillId="3" borderId="1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/>
    <xf numFmtId="49" fontId="2" fillId="0" borderId="4" xfId="0" applyNumberFormat="1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2" fillId="0" borderId="4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3" borderId="4" xfId="0" applyNumberFormat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49" fontId="3" fillId="3" borderId="4" xfId="0" applyNumberFormat="1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49" fontId="9" fillId="0" borderId="4" xfId="0" applyNumberFormat="1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wrapText="1"/>
    </xf>
    <xf numFmtId="49" fontId="3" fillId="0" borderId="6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5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5" xfId="0" applyFont="1" applyBorder="1" applyAlignment="1"/>
    <xf numFmtId="0" fontId="2" fillId="0" borderId="6" xfId="0" applyFont="1" applyBorder="1" applyAlignment="1"/>
    <xf numFmtId="0" fontId="5" fillId="3" borderId="4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5" fillId="2" borderId="4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0" fillId="0" borderId="5" xfId="0" applyNumberFormat="1" applyBorder="1" applyAlignment="1">
      <alignment horizontal="center" wrapText="1"/>
    </xf>
    <xf numFmtId="0" fontId="0" fillId="0" borderId="6" xfId="0" applyNumberFormat="1" applyBorder="1" applyAlignment="1">
      <alignment horizontal="center" wrapText="1"/>
    </xf>
    <xf numFmtId="49" fontId="2" fillId="0" borderId="10" xfId="0" applyNumberFormat="1" applyFont="1" applyBorder="1" applyAlignment="1">
      <alignment horizontal="right" wrapText="1"/>
    </xf>
    <xf numFmtId="49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8"/>
  <sheetViews>
    <sheetView tabSelected="1" zoomScale="70" zoomScaleNormal="70" workbookViewId="0">
      <selection activeCell="V15" sqref="V15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2" customWidth="1"/>
    <col min="5" max="5" width="8.140625" style="2" customWidth="1"/>
    <col min="6" max="6" width="11" style="1" customWidth="1"/>
    <col min="7" max="7" width="10.5703125" style="1" customWidth="1"/>
    <col min="8" max="8" width="9.7109375" style="1" bestFit="1" customWidth="1"/>
    <col min="9" max="9" width="12.28515625" style="1" customWidth="1"/>
    <col min="10" max="10" width="11.42578125" style="1" customWidth="1"/>
    <col min="11" max="11" width="8.42578125" style="1" customWidth="1"/>
    <col min="12" max="16384" width="7.7109375" style="1"/>
  </cols>
  <sheetData>
    <row r="1" spans="1:11" ht="40.5" customHeight="1">
      <c r="A1" s="73" t="s">
        <v>115</v>
      </c>
      <c r="B1" s="73"/>
      <c r="C1" s="73"/>
      <c r="D1" s="73"/>
      <c r="E1" s="73"/>
      <c r="F1" s="74"/>
      <c r="G1" s="74"/>
      <c r="H1" s="74"/>
      <c r="I1" s="74"/>
      <c r="J1" s="74"/>
      <c r="K1" s="74"/>
    </row>
    <row r="2" spans="1:11" ht="14.25" customHeight="1">
      <c r="E2" s="109" t="s">
        <v>110</v>
      </c>
      <c r="F2" s="110"/>
      <c r="G2" s="110"/>
      <c r="H2" s="110"/>
      <c r="I2" s="110"/>
      <c r="J2" s="110"/>
      <c r="K2" s="110"/>
    </row>
    <row r="3" spans="1:11" ht="19.5" customHeight="1">
      <c r="A3" s="84" t="s">
        <v>0</v>
      </c>
      <c r="B3" s="84" t="s">
        <v>1</v>
      </c>
      <c r="C3" s="82" t="s">
        <v>116</v>
      </c>
      <c r="D3" s="82" t="s">
        <v>111</v>
      </c>
      <c r="E3" s="82" t="s">
        <v>16</v>
      </c>
      <c r="F3" s="76" t="s">
        <v>26</v>
      </c>
      <c r="G3" s="77"/>
      <c r="H3" s="78"/>
      <c r="I3" s="76" t="s">
        <v>27</v>
      </c>
      <c r="J3" s="77"/>
      <c r="K3" s="78"/>
    </row>
    <row r="4" spans="1:11" ht="75" customHeight="1">
      <c r="A4" s="85"/>
      <c r="B4" s="85"/>
      <c r="C4" s="83"/>
      <c r="D4" s="83"/>
      <c r="E4" s="83"/>
      <c r="F4" s="29" t="s">
        <v>116</v>
      </c>
      <c r="G4" s="29" t="s">
        <v>111</v>
      </c>
      <c r="H4" s="29" t="s">
        <v>16</v>
      </c>
      <c r="I4" s="29" t="s">
        <v>116</v>
      </c>
      <c r="J4" s="29" t="s">
        <v>111</v>
      </c>
      <c r="K4" s="29" t="s">
        <v>16</v>
      </c>
    </row>
    <row r="5" spans="1:11" ht="19.5">
      <c r="A5" s="32" t="s">
        <v>17</v>
      </c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1"/>
    </row>
    <row r="6" spans="1:11">
      <c r="A6" s="43" t="s">
        <v>28</v>
      </c>
      <c r="B6" s="44"/>
      <c r="C6" s="44"/>
      <c r="D6" s="44"/>
      <c r="E6" s="44"/>
      <c r="F6" s="44"/>
      <c r="G6" s="44"/>
      <c r="H6" s="44"/>
      <c r="I6" s="44"/>
      <c r="J6" s="44"/>
      <c r="K6" s="45"/>
    </row>
    <row r="7" spans="1:11" ht="32.25" customHeight="1">
      <c r="A7" s="35" t="s">
        <v>29</v>
      </c>
      <c r="B7" s="36"/>
      <c r="C7" s="23">
        <v>441702.7</v>
      </c>
      <c r="D7" s="23">
        <v>47848.2</v>
      </c>
      <c r="E7" s="23">
        <f>D7/C7*100</f>
        <v>10.832670934544886</v>
      </c>
      <c r="F7" s="23"/>
      <c r="G7" s="23"/>
      <c r="H7" s="23"/>
      <c r="I7" s="23">
        <v>345172.7</v>
      </c>
      <c r="J7" s="23">
        <v>33992.400000000001</v>
      </c>
      <c r="K7" s="23">
        <f>J7/I7*100</f>
        <v>9.8479398863235712</v>
      </c>
    </row>
    <row r="8" spans="1:11">
      <c r="A8" s="46" t="s">
        <v>31</v>
      </c>
      <c r="B8" s="36"/>
      <c r="C8" s="17">
        <f>C7</f>
        <v>441702.7</v>
      </c>
      <c r="D8" s="17">
        <f>D7</f>
        <v>47848.2</v>
      </c>
      <c r="E8" s="17">
        <f>D8/C8*100</f>
        <v>10.832670934544886</v>
      </c>
      <c r="F8" s="17">
        <f t="shared" ref="F8:G8" si="0">F7</f>
        <v>0</v>
      </c>
      <c r="G8" s="17">
        <f t="shared" si="0"/>
        <v>0</v>
      </c>
      <c r="H8" s="17"/>
      <c r="I8" s="17">
        <f t="shared" ref="I8:J8" si="1">I7</f>
        <v>345172.7</v>
      </c>
      <c r="J8" s="17">
        <f t="shared" si="1"/>
        <v>33992.400000000001</v>
      </c>
      <c r="K8" s="17">
        <f>J8/I8*100</f>
        <v>9.8479398863235712</v>
      </c>
    </row>
    <row r="9" spans="1:11">
      <c r="A9" s="43" t="s">
        <v>30</v>
      </c>
      <c r="B9" s="44"/>
      <c r="C9" s="44"/>
      <c r="D9" s="44"/>
      <c r="E9" s="44"/>
      <c r="F9" s="44"/>
      <c r="G9" s="44"/>
      <c r="H9" s="44"/>
      <c r="I9" s="44"/>
      <c r="J9" s="44"/>
      <c r="K9" s="45"/>
    </row>
    <row r="10" spans="1:11" ht="28.5" customHeight="1">
      <c r="A10" s="35" t="s">
        <v>29</v>
      </c>
      <c r="B10" s="36"/>
      <c r="C10" s="23">
        <v>513533.7</v>
      </c>
      <c r="D10" s="23">
        <v>56653.4</v>
      </c>
      <c r="E10" s="23">
        <f t="shared" ref="E10:E11" si="2">D10/C10*100</f>
        <v>11.03207053402727</v>
      </c>
      <c r="F10" s="23"/>
      <c r="G10" s="23"/>
      <c r="H10" s="23"/>
      <c r="I10" s="23">
        <v>432013.7</v>
      </c>
      <c r="J10" s="23">
        <v>41825.699999999997</v>
      </c>
      <c r="K10" s="23">
        <f t="shared" ref="K10:K11" si="3">J10/I10*100</f>
        <v>9.6815679687935798</v>
      </c>
    </row>
    <row r="11" spans="1:11">
      <c r="A11" s="46" t="s">
        <v>31</v>
      </c>
      <c r="B11" s="67"/>
      <c r="C11" s="17">
        <f>C10</f>
        <v>513533.7</v>
      </c>
      <c r="D11" s="17">
        <f>D10</f>
        <v>56653.4</v>
      </c>
      <c r="E11" s="17">
        <f t="shared" si="2"/>
        <v>11.03207053402727</v>
      </c>
      <c r="F11" s="17">
        <f t="shared" ref="F11:G11" si="4">F10</f>
        <v>0</v>
      </c>
      <c r="G11" s="17">
        <f t="shared" si="4"/>
        <v>0</v>
      </c>
      <c r="H11" s="17"/>
      <c r="I11" s="17">
        <f t="shared" ref="I11:J11" si="5">I10</f>
        <v>432013.7</v>
      </c>
      <c r="J11" s="17">
        <f t="shared" si="5"/>
        <v>41825.699999999997</v>
      </c>
      <c r="K11" s="17">
        <f t="shared" si="3"/>
        <v>9.6815679687935798</v>
      </c>
    </row>
    <row r="12" spans="1:11">
      <c r="A12" s="37" t="s">
        <v>32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</row>
    <row r="13" spans="1:11" ht="27.75" customHeight="1">
      <c r="A13" s="56" t="s">
        <v>29</v>
      </c>
      <c r="B13" s="36"/>
      <c r="C13" s="23">
        <v>41275.1</v>
      </c>
      <c r="D13" s="23">
        <v>4645</v>
      </c>
      <c r="E13" s="23">
        <f t="shared" ref="E13:E14" si="6">D13/C13*100</f>
        <v>11.25375831918033</v>
      </c>
      <c r="F13" s="23"/>
      <c r="G13" s="23"/>
      <c r="H13" s="23"/>
      <c r="I13" s="23">
        <v>385.1</v>
      </c>
      <c r="J13" s="23">
        <v>35.700000000000003</v>
      </c>
      <c r="K13" s="23">
        <f t="shared" ref="K13:K14" si="7">J13/I13*100</f>
        <v>9.2703193975590761</v>
      </c>
    </row>
    <row r="14" spans="1:11">
      <c r="A14" s="66" t="s">
        <v>31</v>
      </c>
      <c r="B14" s="67"/>
      <c r="C14" s="17">
        <f>C13</f>
        <v>41275.1</v>
      </c>
      <c r="D14" s="17">
        <f>D13</f>
        <v>4645</v>
      </c>
      <c r="E14" s="17">
        <f t="shared" si="6"/>
        <v>11.25375831918033</v>
      </c>
      <c r="F14" s="17">
        <f t="shared" ref="F14:G14" si="8">F13</f>
        <v>0</v>
      </c>
      <c r="G14" s="17">
        <f t="shared" si="8"/>
        <v>0</v>
      </c>
      <c r="H14" s="17"/>
      <c r="I14" s="17">
        <f t="shared" ref="I14:J14" si="9">I13</f>
        <v>385.1</v>
      </c>
      <c r="J14" s="17">
        <f t="shared" si="9"/>
        <v>35.700000000000003</v>
      </c>
      <c r="K14" s="17">
        <f t="shared" si="7"/>
        <v>9.2703193975590761</v>
      </c>
    </row>
    <row r="15" spans="1:11">
      <c r="A15" s="96" t="s">
        <v>33</v>
      </c>
      <c r="B15" s="97"/>
      <c r="C15" s="97"/>
      <c r="D15" s="97"/>
      <c r="E15" s="97"/>
      <c r="F15" s="97"/>
      <c r="G15" s="97"/>
      <c r="H15" s="97"/>
      <c r="I15" s="97"/>
      <c r="J15" s="97"/>
      <c r="K15" s="98"/>
    </row>
    <row r="16" spans="1:11" ht="30.75" customHeight="1">
      <c r="A16" s="56" t="s">
        <v>29</v>
      </c>
      <c r="B16" s="99"/>
      <c r="C16" s="23">
        <v>6073</v>
      </c>
      <c r="D16" s="23">
        <v>709.7</v>
      </c>
      <c r="E16" s="23">
        <f t="shared" ref="E16:E17" si="10">D16/C16*100</f>
        <v>11.686151819529064</v>
      </c>
      <c r="F16" s="23"/>
      <c r="G16" s="23"/>
      <c r="H16" s="23"/>
      <c r="I16" s="23"/>
      <c r="J16" s="23"/>
      <c r="K16" s="23"/>
    </row>
    <row r="17" spans="1:11">
      <c r="A17" s="100" t="s">
        <v>31</v>
      </c>
      <c r="B17" s="100"/>
      <c r="C17" s="17">
        <f>C16</f>
        <v>6073</v>
      </c>
      <c r="D17" s="17">
        <f>D16</f>
        <v>709.7</v>
      </c>
      <c r="E17" s="17">
        <f t="shared" si="10"/>
        <v>11.686151819529064</v>
      </c>
      <c r="F17" s="17">
        <f t="shared" ref="F17:G17" si="11">F16</f>
        <v>0</v>
      </c>
      <c r="G17" s="17">
        <f t="shared" si="11"/>
        <v>0</v>
      </c>
      <c r="H17" s="17"/>
      <c r="I17" s="17">
        <f t="shared" ref="I17:J17" si="12">I16</f>
        <v>0</v>
      </c>
      <c r="J17" s="17">
        <f t="shared" si="12"/>
        <v>0</v>
      </c>
      <c r="K17" s="17"/>
    </row>
    <row r="18" spans="1:11">
      <c r="A18" s="37" t="s">
        <v>34</v>
      </c>
      <c r="B18" s="44"/>
      <c r="C18" s="44"/>
      <c r="D18" s="44"/>
      <c r="E18" s="44"/>
      <c r="F18" s="44"/>
      <c r="G18" s="44"/>
      <c r="H18" s="44"/>
      <c r="I18" s="44"/>
      <c r="J18" s="44"/>
      <c r="K18" s="45"/>
    </row>
    <row r="19" spans="1:11" ht="30" customHeight="1">
      <c r="A19" s="86" t="s">
        <v>29</v>
      </c>
      <c r="B19" s="41"/>
      <c r="C19" s="23">
        <v>22500</v>
      </c>
      <c r="D19" s="23">
        <v>2451.8000000000002</v>
      </c>
      <c r="E19" s="23">
        <f t="shared" ref="E19:E20" si="13">D19/C19*100</f>
        <v>10.896888888888888</v>
      </c>
      <c r="F19" s="23"/>
      <c r="G19" s="23"/>
      <c r="H19" s="23"/>
      <c r="I19" s="23"/>
      <c r="J19" s="23"/>
      <c r="K19" s="23"/>
    </row>
    <row r="20" spans="1:11">
      <c r="A20" s="96" t="s">
        <v>31</v>
      </c>
      <c r="B20" s="98"/>
      <c r="C20" s="17">
        <f>C19</f>
        <v>22500</v>
      </c>
      <c r="D20" s="17">
        <f>D19</f>
        <v>2451.8000000000002</v>
      </c>
      <c r="E20" s="17">
        <f t="shared" si="13"/>
        <v>10.896888888888888</v>
      </c>
      <c r="F20" s="17">
        <f t="shared" ref="F20:G20" si="14">F19</f>
        <v>0</v>
      </c>
      <c r="G20" s="17">
        <f t="shared" si="14"/>
        <v>0</v>
      </c>
      <c r="H20" s="17"/>
      <c r="I20" s="17">
        <f t="shared" ref="I20:J20" si="15">I19</f>
        <v>0</v>
      </c>
      <c r="J20" s="17">
        <f t="shared" si="15"/>
        <v>0</v>
      </c>
      <c r="K20" s="17"/>
    </row>
    <row r="21" spans="1:11">
      <c r="A21" s="37" t="s">
        <v>35</v>
      </c>
      <c r="B21" s="63"/>
      <c r="C21" s="63"/>
      <c r="D21" s="63"/>
      <c r="E21" s="63"/>
      <c r="F21" s="63"/>
      <c r="G21" s="63"/>
      <c r="H21" s="63"/>
      <c r="I21" s="63"/>
      <c r="J21" s="63"/>
      <c r="K21" s="64"/>
    </row>
    <row r="22" spans="1:11" ht="30.75" customHeight="1">
      <c r="A22" s="86" t="s">
        <v>29</v>
      </c>
      <c r="B22" s="41"/>
      <c r="C22" s="23">
        <v>1560</v>
      </c>
      <c r="D22" s="23">
        <v>181.8</v>
      </c>
      <c r="E22" s="23">
        <f t="shared" ref="E22:E23" si="16">D22/C22*100</f>
        <v>11.653846153846155</v>
      </c>
      <c r="F22" s="23"/>
      <c r="G22" s="23"/>
      <c r="H22" s="23"/>
      <c r="I22" s="23"/>
      <c r="J22" s="23"/>
      <c r="K22" s="23"/>
    </row>
    <row r="23" spans="1:11">
      <c r="A23" s="96" t="s">
        <v>31</v>
      </c>
      <c r="B23" s="98"/>
      <c r="C23" s="17">
        <f>C22</f>
        <v>1560</v>
      </c>
      <c r="D23" s="17">
        <f>D22</f>
        <v>181.8</v>
      </c>
      <c r="E23" s="17">
        <f t="shared" si="16"/>
        <v>11.653846153846155</v>
      </c>
      <c r="F23" s="17">
        <f t="shared" ref="F23:G23" si="17">F22</f>
        <v>0</v>
      </c>
      <c r="G23" s="17">
        <f t="shared" si="17"/>
        <v>0</v>
      </c>
      <c r="H23" s="17"/>
      <c r="I23" s="17">
        <f t="shared" ref="I23:J23" si="18">I22</f>
        <v>0</v>
      </c>
      <c r="J23" s="17">
        <f t="shared" si="18"/>
        <v>0</v>
      </c>
      <c r="K23" s="17"/>
    </row>
    <row r="24" spans="1:11">
      <c r="A24" s="37" t="s">
        <v>36</v>
      </c>
      <c r="B24" s="44"/>
      <c r="C24" s="44"/>
      <c r="D24" s="44"/>
      <c r="E24" s="44"/>
      <c r="F24" s="44"/>
      <c r="G24" s="44"/>
      <c r="H24" s="44"/>
      <c r="I24" s="44"/>
      <c r="J24" s="44"/>
      <c r="K24" s="45"/>
    </row>
    <row r="25" spans="1:11" ht="30.75" customHeight="1">
      <c r="A25" s="86" t="s">
        <v>29</v>
      </c>
      <c r="B25" s="41"/>
      <c r="C25" s="23">
        <v>6000</v>
      </c>
      <c r="D25" s="23">
        <v>562.5</v>
      </c>
      <c r="E25" s="23">
        <f t="shared" ref="E25:E27" si="19">D25/C25*100</f>
        <v>9.375</v>
      </c>
      <c r="F25" s="23"/>
      <c r="G25" s="23"/>
      <c r="H25" s="23"/>
      <c r="I25" s="23"/>
      <c r="J25" s="23"/>
      <c r="K25" s="23"/>
    </row>
    <row r="26" spans="1:11">
      <c r="A26" s="87" t="s">
        <v>31</v>
      </c>
      <c r="B26" s="88"/>
      <c r="C26" s="30">
        <f>C25</f>
        <v>6000</v>
      </c>
      <c r="D26" s="30">
        <f>D25</f>
        <v>562.5</v>
      </c>
      <c r="E26" s="17">
        <f t="shared" si="19"/>
        <v>9.375</v>
      </c>
      <c r="F26" s="30">
        <f t="shared" ref="F26:G26" si="20">F25</f>
        <v>0</v>
      </c>
      <c r="G26" s="30">
        <f t="shared" si="20"/>
        <v>0</v>
      </c>
      <c r="H26" s="17"/>
      <c r="I26" s="30">
        <f t="shared" ref="I26:J26" si="21">I25</f>
        <v>0</v>
      </c>
      <c r="J26" s="30">
        <f t="shared" si="21"/>
        <v>0</v>
      </c>
      <c r="K26" s="17"/>
    </row>
    <row r="27" spans="1:11" s="3" customFormat="1">
      <c r="A27" s="91" t="s">
        <v>55</v>
      </c>
      <c r="B27" s="92"/>
      <c r="C27" s="18">
        <f>C8+C11+C14+C17+C20+C23+C26</f>
        <v>1032644.5</v>
      </c>
      <c r="D27" s="18">
        <f>D8+D11+D14+D17+D20+D23+D26</f>
        <v>113052.40000000001</v>
      </c>
      <c r="E27" s="16">
        <f t="shared" si="19"/>
        <v>10.947852818661215</v>
      </c>
      <c r="F27" s="18">
        <f t="shared" ref="F27:G27" si="22">F8+F11+F14+F17+F20+F23+F26</f>
        <v>0</v>
      </c>
      <c r="G27" s="18">
        <f t="shared" si="22"/>
        <v>0</v>
      </c>
      <c r="H27" s="16"/>
      <c r="I27" s="18">
        <f t="shared" ref="I27:J27" si="23">I8+I11+I14+I17+I20+I23+I26</f>
        <v>777571.5</v>
      </c>
      <c r="J27" s="18">
        <f t="shared" si="23"/>
        <v>75853.8</v>
      </c>
      <c r="K27" s="16">
        <f t="shared" ref="K27" si="24">J27/I27*100</f>
        <v>9.7552186519181827</v>
      </c>
    </row>
    <row r="28" spans="1:11">
      <c r="A28" s="8" t="s">
        <v>18</v>
      </c>
      <c r="B28" s="93" t="s">
        <v>3</v>
      </c>
      <c r="C28" s="94"/>
      <c r="D28" s="94"/>
      <c r="E28" s="94"/>
      <c r="F28" s="94"/>
      <c r="G28" s="94"/>
      <c r="H28" s="94"/>
      <c r="I28" s="94"/>
      <c r="J28" s="94"/>
      <c r="K28" s="95"/>
    </row>
    <row r="29" spans="1:11">
      <c r="A29" s="43" t="s">
        <v>37</v>
      </c>
      <c r="B29" s="89"/>
      <c r="C29" s="89"/>
      <c r="D29" s="89"/>
      <c r="E29" s="89"/>
      <c r="F29" s="89"/>
      <c r="G29" s="89"/>
      <c r="H29" s="89"/>
      <c r="I29" s="89"/>
      <c r="J29" s="90"/>
      <c r="K29" s="9"/>
    </row>
    <row r="30" spans="1:11">
      <c r="A30" s="35" t="s">
        <v>40</v>
      </c>
      <c r="B30" s="36"/>
      <c r="C30" s="34">
        <v>38072.1</v>
      </c>
      <c r="D30" s="34">
        <v>0</v>
      </c>
      <c r="E30" s="23">
        <f t="shared" ref="E30:E32" si="25">D30/C30*100</f>
        <v>0</v>
      </c>
      <c r="F30" s="34">
        <v>14958.7</v>
      </c>
      <c r="G30" s="34">
        <v>0</v>
      </c>
      <c r="H30" s="34">
        <f>G30/F30*11</f>
        <v>0</v>
      </c>
      <c r="I30" s="34">
        <v>23013.4</v>
      </c>
      <c r="J30" s="34">
        <v>0</v>
      </c>
      <c r="K30" s="23">
        <f t="shared" ref="K30:K32" si="26">J30/I30*100</f>
        <v>0</v>
      </c>
    </row>
    <row r="31" spans="1:11" ht="32.25" hidden="1" customHeight="1">
      <c r="A31" s="40" t="s">
        <v>38</v>
      </c>
      <c r="B31" s="41"/>
      <c r="C31" s="22"/>
      <c r="D31" s="22"/>
      <c r="E31" s="23" t="e">
        <f t="shared" si="25"/>
        <v>#DIV/0!</v>
      </c>
      <c r="F31" s="22"/>
      <c r="G31" s="22"/>
      <c r="H31" s="34" t="e">
        <f t="shared" ref="H31:H32" si="27">G31/F31*11</f>
        <v>#DIV/0!</v>
      </c>
      <c r="I31" s="22"/>
      <c r="J31" s="22"/>
      <c r="K31" s="23" t="e">
        <f t="shared" si="26"/>
        <v>#DIV/0!</v>
      </c>
    </row>
    <row r="32" spans="1:11">
      <c r="A32" s="71" t="s">
        <v>41</v>
      </c>
      <c r="B32" s="41"/>
      <c r="C32" s="14">
        <f>C31+C30</f>
        <v>38072.1</v>
      </c>
      <c r="D32" s="14">
        <f>D31+D30</f>
        <v>0</v>
      </c>
      <c r="E32" s="17">
        <f t="shared" si="25"/>
        <v>0</v>
      </c>
      <c r="F32" s="14">
        <f t="shared" ref="F32:G32" si="28">F31+F30</f>
        <v>14958.7</v>
      </c>
      <c r="G32" s="14">
        <f t="shared" si="28"/>
        <v>0</v>
      </c>
      <c r="H32" s="34">
        <f t="shared" si="27"/>
        <v>0</v>
      </c>
      <c r="I32" s="14">
        <f t="shared" ref="I32:J32" si="29">I31+I30</f>
        <v>23013.4</v>
      </c>
      <c r="J32" s="14">
        <f t="shared" si="29"/>
        <v>0</v>
      </c>
      <c r="K32" s="23">
        <f t="shared" si="26"/>
        <v>0</v>
      </c>
    </row>
    <row r="33" spans="1:11">
      <c r="A33" s="43" t="s">
        <v>39</v>
      </c>
      <c r="B33" s="75"/>
      <c r="C33" s="75"/>
      <c r="D33" s="75"/>
      <c r="E33" s="75"/>
      <c r="F33" s="75"/>
      <c r="G33" s="75"/>
      <c r="H33" s="75"/>
      <c r="I33" s="75"/>
      <c r="J33" s="75"/>
      <c r="K33" s="41"/>
    </row>
    <row r="34" spans="1:11">
      <c r="A34" s="35" t="s">
        <v>40</v>
      </c>
      <c r="B34" s="36"/>
      <c r="C34" s="22">
        <v>400</v>
      </c>
      <c r="D34" s="22">
        <v>0</v>
      </c>
      <c r="E34" s="23">
        <f t="shared" ref="E34:E35" si="30">D34/C34*100</f>
        <v>0</v>
      </c>
      <c r="F34" s="22"/>
      <c r="G34" s="22"/>
      <c r="H34" s="23"/>
      <c r="I34" s="22"/>
      <c r="J34" s="22"/>
      <c r="K34" s="6"/>
    </row>
    <row r="35" spans="1:11">
      <c r="A35" s="71" t="s">
        <v>41</v>
      </c>
      <c r="B35" s="41"/>
      <c r="C35" s="14">
        <f>C34</f>
        <v>400</v>
      </c>
      <c r="D35" s="14">
        <f>D34</f>
        <v>0</v>
      </c>
      <c r="E35" s="17">
        <f t="shared" si="30"/>
        <v>0</v>
      </c>
      <c r="F35" s="14">
        <f t="shared" ref="F35:G35" si="31">F34</f>
        <v>0</v>
      </c>
      <c r="G35" s="14">
        <f t="shared" si="31"/>
        <v>0</v>
      </c>
      <c r="H35" s="17"/>
      <c r="I35" s="14">
        <f t="shared" ref="I35:J35" si="32">I34</f>
        <v>0</v>
      </c>
      <c r="J35" s="14">
        <f t="shared" si="32"/>
        <v>0</v>
      </c>
      <c r="K35" s="13"/>
    </row>
    <row r="36" spans="1:11">
      <c r="A36" s="43" t="s">
        <v>42</v>
      </c>
      <c r="B36" s="75"/>
      <c r="C36" s="75"/>
      <c r="D36" s="75"/>
      <c r="E36" s="75"/>
      <c r="F36" s="75"/>
      <c r="G36" s="75"/>
      <c r="H36" s="75"/>
      <c r="I36" s="75"/>
      <c r="J36" s="75"/>
      <c r="K36" s="41"/>
    </row>
    <row r="37" spans="1:11">
      <c r="A37" s="35" t="s">
        <v>40</v>
      </c>
      <c r="B37" s="36"/>
      <c r="C37" s="22">
        <v>6004</v>
      </c>
      <c r="D37" s="22">
        <v>546.20000000000005</v>
      </c>
      <c r="E37" s="23">
        <f t="shared" ref="E37:E39" si="33">D37/C37*100</f>
        <v>9.0972684876748833</v>
      </c>
      <c r="F37" s="22"/>
      <c r="G37" s="22"/>
      <c r="H37" s="23"/>
      <c r="I37" s="22">
        <v>6004</v>
      </c>
      <c r="J37" s="22">
        <v>546.20000000000005</v>
      </c>
      <c r="K37" s="23">
        <f t="shared" ref="K37:K39" si="34">J37/I37*100</f>
        <v>9.0972684876748833</v>
      </c>
    </row>
    <row r="38" spans="1:11" ht="30.75" customHeight="1">
      <c r="A38" s="35" t="s">
        <v>29</v>
      </c>
      <c r="B38" s="36"/>
      <c r="C38" s="22">
        <v>100314.2</v>
      </c>
      <c r="D38" s="22">
        <v>17627.900000000001</v>
      </c>
      <c r="E38" s="23">
        <f t="shared" si="33"/>
        <v>17.572686618644219</v>
      </c>
      <c r="F38" s="22"/>
      <c r="G38" s="22"/>
      <c r="H38" s="23"/>
      <c r="I38" s="22">
        <v>100314.2</v>
      </c>
      <c r="J38" s="22">
        <v>17627.900000000001</v>
      </c>
      <c r="K38" s="23">
        <f t="shared" si="34"/>
        <v>17.572686618644219</v>
      </c>
    </row>
    <row r="39" spans="1:11">
      <c r="A39" s="71" t="s">
        <v>41</v>
      </c>
      <c r="B39" s="41"/>
      <c r="C39" s="14">
        <f>C37+C38</f>
        <v>106318.2</v>
      </c>
      <c r="D39" s="14">
        <f>D37+D38</f>
        <v>18174.100000000002</v>
      </c>
      <c r="E39" s="17">
        <f t="shared" si="33"/>
        <v>17.094062916791295</v>
      </c>
      <c r="F39" s="14">
        <f t="shared" ref="F39:G39" si="35">F37+F38</f>
        <v>0</v>
      </c>
      <c r="G39" s="14">
        <f t="shared" si="35"/>
        <v>0</v>
      </c>
      <c r="H39" s="17"/>
      <c r="I39" s="14">
        <f t="shared" ref="I39:J39" si="36">I37+I38</f>
        <v>106318.2</v>
      </c>
      <c r="J39" s="14">
        <f t="shared" si="36"/>
        <v>18174.100000000002</v>
      </c>
      <c r="K39" s="17">
        <f t="shared" si="34"/>
        <v>17.094062916791295</v>
      </c>
    </row>
    <row r="40" spans="1:11">
      <c r="A40" s="43" t="s">
        <v>43</v>
      </c>
      <c r="B40" s="75"/>
      <c r="C40" s="75"/>
      <c r="D40" s="75"/>
      <c r="E40" s="75"/>
      <c r="F40" s="75"/>
      <c r="G40" s="75"/>
      <c r="H40" s="75"/>
      <c r="I40" s="75"/>
      <c r="J40" s="75"/>
      <c r="K40" s="41"/>
    </row>
    <row r="41" spans="1:11">
      <c r="A41" s="35" t="s">
        <v>40</v>
      </c>
      <c r="B41" s="36"/>
      <c r="C41" s="22">
        <v>2109</v>
      </c>
      <c r="D41" s="22">
        <v>336.8</v>
      </c>
      <c r="E41" s="23">
        <f t="shared" ref="E41:E42" si="37">D41/C41*100</f>
        <v>15.969653864390706</v>
      </c>
      <c r="F41" s="22"/>
      <c r="G41" s="22"/>
      <c r="H41" s="23"/>
      <c r="I41" s="22"/>
      <c r="J41" s="22"/>
      <c r="K41" s="23"/>
    </row>
    <row r="42" spans="1:11">
      <c r="A42" s="46" t="s">
        <v>41</v>
      </c>
      <c r="B42" s="36"/>
      <c r="C42" s="14">
        <f>C41</f>
        <v>2109</v>
      </c>
      <c r="D42" s="14">
        <f>D41</f>
        <v>336.8</v>
      </c>
      <c r="E42" s="17">
        <f t="shared" si="37"/>
        <v>15.969653864390706</v>
      </c>
      <c r="F42" s="14">
        <f t="shared" ref="F42:G42" si="38">F41</f>
        <v>0</v>
      </c>
      <c r="G42" s="14">
        <f t="shared" si="38"/>
        <v>0</v>
      </c>
      <c r="H42" s="17"/>
      <c r="I42" s="14">
        <f t="shared" ref="I42:J42" si="39">I41</f>
        <v>0</v>
      </c>
      <c r="J42" s="14">
        <f t="shared" si="39"/>
        <v>0</v>
      </c>
      <c r="K42" s="17"/>
    </row>
    <row r="43" spans="1:11">
      <c r="A43" s="43" t="s">
        <v>44</v>
      </c>
      <c r="B43" s="75"/>
      <c r="C43" s="75"/>
      <c r="D43" s="75"/>
      <c r="E43" s="75"/>
      <c r="F43" s="75"/>
      <c r="G43" s="75"/>
      <c r="H43" s="75"/>
      <c r="I43" s="75"/>
      <c r="J43" s="75"/>
      <c r="K43" s="41"/>
    </row>
    <row r="44" spans="1:11">
      <c r="A44" s="35" t="s">
        <v>40</v>
      </c>
      <c r="B44" s="36"/>
      <c r="C44" s="22">
        <v>84</v>
      </c>
      <c r="D44" s="22">
        <v>0</v>
      </c>
      <c r="E44" s="23">
        <f t="shared" ref="E44:E49" si="40">D44/C44*100</f>
        <v>0</v>
      </c>
      <c r="F44" s="22"/>
      <c r="G44" s="22"/>
      <c r="H44" s="23"/>
      <c r="I44" s="22"/>
      <c r="J44" s="22"/>
      <c r="K44" s="23"/>
    </row>
    <row r="45" spans="1:11" ht="30" customHeight="1">
      <c r="A45" s="35" t="s">
        <v>45</v>
      </c>
      <c r="B45" s="36"/>
      <c r="C45" s="22">
        <v>200</v>
      </c>
      <c r="D45" s="22">
        <v>0</v>
      </c>
      <c r="E45" s="23">
        <f t="shared" si="40"/>
        <v>0</v>
      </c>
      <c r="F45" s="22"/>
      <c r="G45" s="22"/>
      <c r="H45" s="23"/>
      <c r="I45" s="22"/>
      <c r="J45" s="22"/>
      <c r="K45" s="23"/>
    </row>
    <row r="46" spans="1:11" ht="21.75" customHeight="1">
      <c r="A46" s="35" t="s">
        <v>46</v>
      </c>
      <c r="B46" s="36"/>
      <c r="C46" s="22">
        <v>216</v>
      </c>
      <c r="D46" s="22">
        <v>0</v>
      </c>
      <c r="E46" s="23">
        <f t="shared" si="40"/>
        <v>0</v>
      </c>
      <c r="F46" s="22"/>
      <c r="G46" s="22"/>
      <c r="H46" s="23"/>
      <c r="I46" s="22"/>
      <c r="J46" s="22"/>
      <c r="K46" s="23"/>
    </row>
    <row r="47" spans="1:11" ht="33.75" customHeight="1">
      <c r="A47" s="35" t="s">
        <v>47</v>
      </c>
      <c r="B47" s="36"/>
      <c r="C47" s="22">
        <v>0</v>
      </c>
      <c r="D47" s="22">
        <v>0</v>
      </c>
      <c r="E47" s="23" t="e">
        <f t="shared" si="40"/>
        <v>#DIV/0!</v>
      </c>
      <c r="F47" s="22"/>
      <c r="G47" s="22"/>
      <c r="H47" s="23"/>
      <c r="I47" s="22"/>
      <c r="J47" s="22"/>
      <c r="K47" s="23"/>
    </row>
    <row r="48" spans="1:11">
      <c r="A48" s="46" t="s">
        <v>41</v>
      </c>
      <c r="B48" s="67"/>
      <c r="C48" s="14">
        <f>C44+C45+C46+C47</f>
        <v>500</v>
      </c>
      <c r="D48" s="14">
        <f>D44+D45+D46+D47</f>
        <v>0</v>
      </c>
      <c r="E48" s="17">
        <f t="shared" si="40"/>
        <v>0</v>
      </c>
      <c r="F48" s="14">
        <f t="shared" ref="F48:G48" si="41">F44+F45+F46+F47</f>
        <v>0</v>
      </c>
      <c r="G48" s="14">
        <f t="shared" si="41"/>
        <v>0</v>
      </c>
      <c r="H48" s="17"/>
      <c r="I48" s="14">
        <f t="shared" ref="I48:J48" si="42">I44+I45+I46+I47</f>
        <v>0</v>
      </c>
      <c r="J48" s="14">
        <f t="shared" si="42"/>
        <v>0</v>
      </c>
      <c r="K48" s="17"/>
    </row>
    <row r="49" spans="1:11">
      <c r="A49" s="57" t="s">
        <v>55</v>
      </c>
      <c r="B49" s="104"/>
      <c r="C49" s="31">
        <f>C32+C35+C39+C42+C48</f>
        <v>147399.29999999999</v>
      </c>
      <c r="D49" s="31">
        <f>D32+D35+D39+D42+D48</f>
        <v>18510.900000000001</v>
      </c>
      <c r="E49" s="16">
        <f t="shared" si="40"/>
        <v>12.558336437147261</v>
      </c>
      <c r="F49" s="31">
        <f t="shared" ref="F49:G49" si="43">F32+F35+F39+F42+F48</f>
        <v>14958.7</v>
      </c>
      <c r="G49" s="31">
        <f t="shared" si="43"/>
        <v>0</v>
      </c>
      <c r="H49" s="16"/>
      <c r="I49" s="31">
        <f t="shared" ref="I49:J49" si="44">I32+I35+I39+I42+I48</f>
        <v>129331.6</v>
      </c>
      <c r="J49" s="31">
        <f t="shared" si="44"/>
        <v>18174.100000000002</v>
      </c>
      <c r="K49" s="16">
        <f t="shared" ref="K49" si="45">J49/I49*100</f>
        <v>14.052327505420175</v>
      </c>
    </row>
    <row r="50" spans="1:11">
      <c r="A50" s="10" t="s">
        <v>19</v>
      </c>
      <c r="B50" s="101" t="s">
        <v>4</v>
      </c>
      <c r="C50" s="102"/>
      <c r="D50" s="102"/>
      <c r="E50" s="102"/>
      <c r="F50" s="102"/>
      <c r="G50" s="102"/>
      <c r="H50" s="102"/>
      <c r="I50" s="102"/>
      <c r="J50" s="102"/>
      <c r="K50" s="103"/>
    </row>
    <row r="51" spans="1:11">
      <c r="A51" s="43" t="s">
        <v>48</v>
      </c>
      <c r="B51" s="75"/>
      <c r="C51" s="75"/>
      <c r="D51" s="75"/>
      <c r="E51" s="75"/>
      <c r="F51" s="75"/>
      <c r="G51" s="75"/>
      <c r="H51" s="75"/>
      <c r="I51" s="75"/>
      <c r="J51" s="75"/>
      <c r="K51" s="41"/>
    </row>
    <row r="52" spans="1:11">
      <c r="A52" s="35" t="s">
        <v>40</v>
      </c>
      <c r="B52" s="36"/>
      <c r="C52" s="22">
        <v>3000</v>
      </c>
      <c r="D52" s="22">
        <v>0</v>
      </c>
      <c r="E52" s="23">
        <f t="shared" ref="E52:E54" si="46">D52/C52*100</f>
        <v>0</v>
      </c>
      <c r="F52" s="22"/>
      <c r="G52" s="22"/>
      <c r="H52" s="23"/>
      <c r="I52" s="22"/>
      <c r="J52" s="22"/>
      <c r="K52" s="23"/>
    </row>
    <row r="53" spans="1:11">
      <c r="A53" s="35" t="s">
        <v>45</v>
      </c>
      <c r="B53" s="36"/>
      <c r="C53" s="22">
        <v>1300</v>
      </c>
      <c r="D53" s="22">
        <v>394.1</v>
      </c>
      <c r="E53" s="23">
        <f t="shared" si="46"/>
        <v>30.315384615384616</v>
      </c>
      <c r="F53" s="22"/>
      <c r="G53" s="22"/>
      <c r="H53" s="23"/>
      <c r="I53" s="22"/>
      <c r="J53" s="22"/>
      <c r="K53" s="23"/>
    </row>
    <row r="54" spans="1:11">
      <c r="A54" s="71" t="s">
        <v>41</v>
      </c>
      <c r="B54" s="41"/>
      <c r="C54" s="14">
        <f>C52+C53</f>
        <v>4300</v>
      </c>
      <c r="D54" s="14">
        <f>D52+D53</f>
        <v>394.1</v>
      </c>
      <c r="E54" s="17">
        <f t="shared" si="46"/>
        <v>9.1651162790697676</v>
      </c>
      <c r="F54" s="14">
        <f t="shared" ref="F54:G54" si="47">F52+F53</f>
        <v>0</v>
      </c>
      <c r="G54" s="14">
        <f t="shared" si="47"/>
        <v>0</v>
      </c>
      <c r="H54" s="17"/>
      <c r="I54" s="14">
        <f t="shared" ref="I54:J54" si="48">I52+I53</f>
        <v>0</v>
      </c>
      <c r="J54" s="14">
        <f t="shared" si="48"/>
        <v>0</v>
      </c>
      <c r="K54" s="17"/>
    </row>
    <row r="55" spans="1:11">
      <c r="A55" s="43" t="s">
        <v>49</v>
      </c>
      <c r="B55" s="97"/>
      <c r="C55" s="97"/>
      <c r="D55" s="97"/>
      <c r="E55" s="97"/>
      <c r="F55" s="97"/>
      <c r="G55" s="97"/>
      <c r="H55" s="97"/>
      <c r="I55" s="97"/>
      <c r="J55" s="97"/>
      <c r="K55" s="98"/>
    </row>
    <row r="56" spans="1:11">
      <c r="A56" s="35" t="s">
        <v>40</v>
      </c>
      <c r="B56" s="36"/>
      <c r="C56" s="22">
        <v>1695</v>
      </c>
      <c r="D56" s="22">
        <v>0</v>
      </c>
      <c r="E56" s="23">
        <f t="shared" ref="E56:E58" si="49">D56/C56*100</f>
        <v>0</v>
      </c>
      <c r="F56" s="22"/>
      <c r="G56" s="22"/>
      <c r="H56" s="23"/>
      <c r="I56" s="22"/>
      <c r="J56" s="22"/>
      <c r="K56" s="23"/>
    </row>
    <row r="57" spans="1:11" ht="28.5" customHeight="1">
      <c r="A57" s="35" t="s">
        <v>45</v>
      </c>
      <c r="B57" s="36"/>
      <c r="C57" s="22">
        <v>350</v>
      </c>
      <c r="D57" s="22">
        <v>0</v>
      </c>
      <c r="E57" s="23">
        <f t="shared" si="49"/>
        <v>0</v>
      </c>
      <c r="F57" s="22"/>
      <c r="G57" s="22"/>
      <c r="H57" s="23"/>
      <c r="I57" s="22"/>
      <c r="J57" s="22"/>
      <c r="K57" s="23"/>
    </row>
    <row r="58" spans="1:11">
      <c r="A58" s="71" t="s">
        <v>41</v>
      </c>
      <c r="B58" s="41"/>
      <c r="C58" s="14">
        <f>C56+C57</f>
        <v>2045</v>
      </c>
      <c r="D58" s="14">
        <f>D56+D57</f>
        <v>0</v>
      </c>
      <c r="E58" s="17">
        <f t="shared" si="49"/>
        <v>0</v>
      </c>
      <c r="F58" s="14">
        <f t="shared" ref="F58:G58" si="50">F56+F57</f>
        <v>0</v>
      </c>
      <c r="G58" s="14">
        <f t="shared" si="50"/>
        <v>0</v>
      </c>
      <c r="H58" s="17"/>
      <c r="I58" s="14">
        <f t="shared" ref="I58:J58" si="51">I56+I57</f>
        <v>0</v>
      </c>
      <c r="J58" s="14">
        <f t="shared" si="51"/>
        <v>0</v>
      </c>
      <c r="K58" s="17"/>
    </row>
    <row r="59" spans="1:11">
      <c r="A59" s="43" t="s">
        <v>83</v>
      </c>
      <c r="B59" s="44"/>
      <c r="C59" s="44"/>
      <c r="D59" s="44"/>
      <c r="E59" s="44"/>
      <c r="F59" s="44"/>
      <c r="G59" s="44"/>
      <c r="H59" s="44"/>
      <c r="I59" s="44"/>
      <c r="J59" s="44"/>
      <c r="K59" s="45"/>
    </row>
    <row r="60" spans="1:11">
      <c r="A60" s="35" t="s">
        <v>40</v>
      </c>
      <c r="B60" s="36"/>
      <c r="C60" s="22">
        <v>320</v>
      </c>
      <c r="D60" s="22">
        <v>0</v>
      </c>
      <c r="E60" s="6"/>
      <c r="F60" s="22"/>
      <c r="G60" s="22"/>
      <c r="H60" s="6"/>
      <c r="I60" s="22"/>
      <c r="J60" s="22"/>
      <c r="K60" s="6"/>
    </row>
    <row r="61" spans="1:11">
      <c r="A61" s="71" t="s">
        <v>41</v>
      </c>
      <c r="B61" s="41"/>
      <c r="C61" s="14">
        <f>C60</f>
        <v>320</v>
      </c>
      <c r="D61" s="14">
        <f>D60</f>
        <v>0</v>
      </c>
      <c r="E61" s="6"/>
      <c r="F61" s="14">
        <f t="shared" ref="F61:G61" si="52">F60</f>
        <v>0</v>
      </c>
      <c r="G61" s="14">
        <f t="shared" si="52"/>
        <v>0</v>
      </c>
      <c r="H61" s="6"/>
      <c r="I61" s="14">
        <f t="shared" ref="I61:J61" si="53">I60</f>
        <v>0</v>
      </c>
      <c r="J61" s="14">
        <f t="shared" si="53"/>
        <v>0</v>
      </c>
      <c r="K61" s="6"/>
    </row>
    <row r="62" spans="1:11">
      <c r="A62" s="43" t="s">
        <v>50</v>
      </c>
      <c r="B62" s="75"/>
      <c r="C62" s="75"/>
      <c r="D62" s="75"/>
      <c r="E62" s="75"/>
      <c r="F62" s="75"/>
      <c r="G62" s="75"/>
      <c r="H62" s="75"/>
      <c r="I62" s="75"/>
      <c r="J62" s="75"/>
      <c r="K62" s="41"/>
    </row>
    <row r="63" spans="1:11">
      <c r="A63" s="35" t="s">
        <v>40</v>
      </c>
      <c r="B63" s="36"/>
      <c r="C63" s="22">
        <v>200</v>
      </c>
      <c r="D63" s="22">
        <v>0</v>
      </c>
      <c r="E63" s="23">
        <f t="shared" ref="E63:E64" si="54">D63/C63*100</f>
        <v>0</v>
      </c>
      <c r="F63" s="22"/>
      <c r="G63" s="22"/>
      <c r="H63" s="23"/>
      <c r="I63" s="22"/>
      <c r="J63" s="22"/>
      <c r="K63" s="23"/>
    </row>
    <row r="64" spans="1:11">
      <c r="A64" s="46" t="s">
        <v>31</v>
      </c>
      <c r="B64" s="36"/>
      <c r="C64" s="14">
        <f>C63</f>
        <v>200</v>
      </c>
      <c r="D64" s="14">
        <f>D63</f>
        <v>0</v>
      </c>
      <c r="E64" s="17">
        <f t="shared" si="54"/>
        <v>0</v>
      </c>
      <c r="F64" s="14">
        <f t="shared" ref="F64:G64" si="55">F63</f>
        <v>0</v>
      </c>
      <c r="G64" s="14">
        <f t="shared" si="55"/>
        <v>0</v>
      </c>
      <c r="H64" s="17"/>
      <c r="I64" s="14">
        <f t="shared" ref="I64:J64" si="56">I63</f>
        <v>0</v>
      </c>
      <c r="J64" s="14">
        <f t="shared" si="56"/>
        <v>0</v>
      </c>
      <c r="K64" s="17"/>
    </row>
    <row r="65" spans="1:11">
      <c r="A65" s="43" t="s">
        <v>51</v>
      </c>
      <c r="B65" s="75"/>
      <c r="C65" s="75"/>
      <c r="D65" s="75"/>
      <c r="E65" s="75"/>
      <c r="F65" s="75"/>
      <c r="G65" s="75"/>
      <c r="H65" s="75"/>
      <c r="I65" s="75"/>
      <c r="J65" s="75"/>
      <c r="K65" s="41"/>
    </row>
    <row r="66" spans="1:11" ht="33" customHeight="1">
      <c r="A66" s="35" t="s">
        <v>38</v>
      </c>
      <c r="B66" s="36"/>
      <c r="C66" s="22">
        <v>506.2</v>
      </c>
      <c r="D66" s="22">
        <v>60.4</v>
      </c>
      <c r="E66" s="23">
        <f t="shared" ref="E66:E67" si="57">D66/C66*100</f>
        <v>11.932042670881076</v>
      </c>
      <c r="F66" s="22"/>
      <c r="G66" s="22"/>
      <c r="H66" s="23"/>
      <c r="I66" s="22">
        <v>506.2</v>
      </c>
      <c r="J66" s="22">
        <v>60.4</v>
      </c>
      <c r="K66" s="23">
        <f t="shared" ref="K66:K67" si="58">J66/I66*100</f>
        <v>11.932042670881076</v>
      </c>
    </row>
    <row r="67" spans="1:11">
      <c r="A67" s="46" t="s">
        <v>31</v>
      </c>
      <c r="B67" s="67"/>
      <c r="C67" s="14">
        <f>C66</f>
        <v>506.2</v>
      </c>
      <c r="D67" s="14">
        <f>D66</f>
        <v>60.4</v>
      </c>
      <c r="E67" s="17">
        <f t="shared" si="57"/>
        <v>11.932042670881076</v>
      </c>
      <c r="F67" s="14">
        <f t="shared" ref="F67:G67" si="59">F66</f>
        <v>0</v>
      </c>
      <c r="G67" s="14">
        <f t="shared" si="59"/>
        <v>0</v>
      </c>
      <c r="H67" s="17"/>
      <c r="I67" s="14">
        <f t="shared" ref="I67:J67" si="60">I66</f>
        <v>506.2</v>
      </c>
      <c r="J67" s="14">
        <f t="shared" si="60"/>
        <v>60.4</v>
      </c>
      <c r="K67" s="17">
        <f t="shared" si="58"/>
        <v>11.932042670881076</v>
      </c>
    </row>
    <row r="68" spans="1:11">
      <c r="A68" s="43" t="s">
        <v>52</v>
      </c>
      <c r="B68" s="75"/>
      <c r="C68" s="75"/>
      <c r="D68" s="75"/>
      <c r="E68" s="75"/>
      <c r="F68" s="75"/>
      <c r="G68" s="75"/>
      <c r="H68" s="75"/>
      <c r="I68" s="75"/>
      <c r="J68" s="75"/>
      <c r="K68" s="41"/>
    </row>
    <row r="69" spans="1:11">
      <c r="A69" s="40" t="s">
        <v>40</v>
      </c>
      <c r="B69" s="41"/>
      <c r="C69" s="23">
        <v>250</v>
      </c>
      <c r="D69" s="23">
        <v>0</v>
      </c>
      <c r="E69" s="23">
        <f t="shared" ref="E69:E74" si="61">D69/C69*100</f>
        <v>0</v>
      </c>
      <c r="F69" s="23"/>
      <c r="G69" s="23"/>
      <c r="H69" s="23"/>
      <c r="I69" s="23"/>
      <c r="J69" s="23"/>
      <c r="K69" s="23"/>
    </row>
    <row r="70" spans="1:11">
      <c r="A70" s="42" t="s">
        <v>31</v>
      </c>
      <c r="B70" s="42"/>
      <c r="C70" s="17">
        <f>C69</f>
        <v>250</v>
      </c>
      <c r="D70" s="17">
        <f>D69</f>
        <v>0</v>
      </c>
      <c r="E70" s="17">
        <f t="shared" si="61"/>
        <v>0</v>
      </c>
      <c r="F70" s="17"/>
      <c r="G70" s="17"/>
      <c r="H70" s="17"/>
      <c r="I70" s="17">
        <f t="shared" ref="I70:J70" si="62">I69</f>
        <v>0</v>
      </c>
      <c r="J70" s="17">
        <f t="shared" si="62"/>
        <v>0</v>
      </c>
      <c r="K70" s="17"/>
    </row>
    <row r="71" spans="1:11" ht="32.25" customHeight="1">
      <c r="A71" s="37" t="s">
        <v>113</v>
      </c>
      <c r="B71" s="38"/>
      <c r="C71" s="38"/>
      <c r="D71" s="38"/>
      <c r="E71" s="38"/>
      <c r="F71" s="38"/>
      <c r="G71" s="38"/>
      <c r="H71" s="38"/>
      <c r="I71" s="38"/>
      <c r="J71" s="38"/>
      <c r="K71" s="39"/>
    </row>
    <row r="72" spans="1:11">
      <c r="A72" s="40" t="s">
        <v>40</v>
      </c>
      <c r="B72" s="41"/>
      <c r="C72" s="17">
        <v>150</v>
      </c>
      <c r="D72" s="17">
        <v>0</v>
      </c>
      <c r="E72" s="23">
        <f t="shared" si="61"/>
        <v>0</v>
      </c>
      <c r="F72" s="17"/>
      <c r="G72" s="17"/>
      <c r="H72" s="23" t="e">
        <f t="shared" ref="H72:H73" si="63">G72/F72*100</f>
        <v>#DIV/0!</v>
      </c>
      <c r="I72" s="17"/>
      <c r="J72" s="17"/>
      <c r="K72" s="23"/>
    </row>
    <row r="73" spans="1:11">
      <c r="A73" s="42" t="s">
        <v>31</v>
      </c>
      <c r="B73" s="42"/>
      <c r="C73" s="17">
        <f>C72</f>
        <v>150</v>
      </c>
      <c r="D73" s="17">
        <f>D72</f>
        <v>0</v>
      </c>
      <c r="E73" s="23">
        <f t="shared" si="61"/>
        <v>0</v>
      </c>
      <c r="F73" s="17">
        <f t="shared" ref="F73:G73" si="64">F72</f>
        <v>0</v>
      </c>
      <c r="G73" s="17">
        <f t="shared" si="64"/>
        <v>0</v>
      </c>
      <c r="H73" s="23" t="e">
        <f t="shared" si="63"/>
        <v>#DIV/0!</v>
      </c>
      <c r="I73" s="17">
        <f t="shared" ref="I73:J73" si="65">I72</f>
        <v>0</v>
      </c>
      <c r="J73" s="17">
        <f t="shared" si="65"/>
        <v>0</v>
      </c>
      <c r="K73" s="23"/>
    </row>
    <row r="74" spans="1:11">
      <c r="A74" s="105" t="s">
        <v>55</v>
      </c>
      <c r="B74" s="106"/>
      <c r="C74" s="15">
        <f>C54+C58+C61+C64+C67+C70+C73</f>
        <v>7771.2</v>
      </c>
      <c r="D74" s="15">
        <f>D54+D58+D61+D64+D67+D70+D73</f>
        <v>454.5</v>
      </c>
      <c r="E74" s="7">
        <f t="shared" si="61"/>
        <v>5.8485176034589257</v>
      </c>
      <c r="F74" s="15">
        <f t="shared" ref="F74:G74" si="66">F54+F58+F61+F64+F67+F70+F73</f>
        <v>0</v>
      </c>
      <c r="G74" s="15">
        <f t="shared" si="66"/>
        <v>0</v>
      </c>
      <c r="H74" s="7"/>
      <c r="I74" s="15">
        <f t="shared" ref="I74:J74" si="67">I54+I58+I61+I64+I67+I70+I73</f>
        <v>506.2</v>
      </c>
      <c r="J74" s="15">
        <f t="shared" si="67"/>
        <v>60.4</v>
      </c>
      <c r="K74" s="7">
        <f t="shared" ref="K74" si="68">J74/I74*100</f>
        <v>11.932042670881076</v>
      </c>
    </row>
    <row r="75" spans="1:11">
      <c r="A75" s="11" t="s">
        <v>20</v>
      </c>
      <c r="B75" s="50" t="s">
        <v>5</v>
      </c>
      <c r="C75" s="51"/>
      <c r="D75" s="51"/>
      <c r="E75" s="51"/>
      <c r="F75" s="51"/>
      <c r="G75" s="51"/>
      <c r="H75" s="51"/>
      <c r="I75" s="51"/>
      <c r="J75" s="51"/>
      <c r="K75" s="52"/>
    </row>
    <row r="76" spans="1:11">
      <c r="A76" s="96" t="s">
        <v>53</v>
      </c>
      <c r="B76" s="97"/>
      <c r="C76" s="97"/>
      <c r="D76" s="97"/>
      <c r="E76" s="97"/>
      <c r="F76" s="97"/>
      <c r="G76" s="97"/>
      <c r="H76" s="97"/>
      <c r="I76" s="97"/>
      <c r="J76" s="97"/>
      <c r="K76" s="98"/>
    </row>
    <row r="77" spans="1:11">
      <c r="A77" s="86" t="s">
        <v>40</v>
      </c>
      <c r="B77" s="41"/>
      <c r="C77" s="6">
        <v>883</v>
      </c>
      <c r="D77" s="6">
        <v>0</v>
      </c>
      <c r="E77" s="6">
        <f t="shared" ref="E77:E78" si="69">D77/C77*100</f>
        <v>0</v>
      </c>
      <c r="F77" s="6"/>
      <c r="G77" s="6"/>
      <c r="H77" s="6"/>
      <c r="I77" s="6"/>
      <c r="J77" s="6"/>
      <c r="K77" s="6"/>
    </row>
    <row r="78" spans="1:11">
      <c r="A78" s="96" t="s">
        <v>41</v>
      </c>
      <c r="B78" s="98"/>
      <c r="C78" s="13">
        <f>C77</f>
        <v>883</v>
      </c>
      <c r="D78" s="13">
        <f>D77</f>
        <v>0</v>
      </c>
      <c r="E78" s="13">
        <f t="shared" si="69"/>
        <v>0</v>
      </c>
      <c r="F78" s="13">
        <f t="shared" ref="F78:G78" si="70">F77</f>
        <v>0</v>
      </c>
      <c r="G78" s="13">
        <f t="shared" si="70"/>
        <v>0</v>
      </c>
      <c r="H78" s="13"/>
      <c r="I78" s="13">
        <f t="shared" ref="I78:J78" si="71">I77</f>
        <v>0</v>
      </c>
      <c r="J78" s="13">
        <f t="shared" si="71"/>
        <v>0</v>
      </c>
      <c r="K78" s="13"/>
    </row>
    <row r="79" spans="1:11">
      <c r="A79" s="96" t="s">
        <v>54</v>
      </c>
      <c r="B79" s="97"/>
      <c r="C79" s="97"/>
      <c r="D79" s="97"/>
      <c r="E79" s="97"/>
      <c r="F79" s="97"/>
      <c r="G79" s="97"/>
      <c r="H79" s="97"/>
      <c r="I79" s="97"/>
      <c r="J79" s="97"/>
      <c r="K79" s="98"/>
    </row>
    <row r="80" spans="1:11">
      <c r="A80" s="86" t="s">
        <v>40</v>
      </c>
      <c r="B80" s="41"/>
      <c r="C80" s="6">
        <v>15</v>
      </c>
      <c r="D80" s="6">
        <v>0</v>
      </c>
      <c r="E80" s="6">
        <f t="shared" ref="E80:E87" si="72">D80/C80*100</f>
        <v>0</v>
      </c>
      <c r="F80" s="6"/>
      <c r="G80" s="6"/>
      <c r="H80" s="6"/>
      <c r="I80" s="6"/>
      <c r="J80" s="6"/>
      <c r="K80" s="6"/>
    </row>
    <row r="81" spans="1:11" ht="34.5" customHeight="1">
      <c r="A81" s="86" t="s">
        <v>45</v>
      </c>
      <c r="B81" s="41"/>
      <c r="C81" s="6">
        <v>85</v>
      </c>
      <c r="D81" s="6">
        <v>0</v>
      </c>
      <c r="E81" s="6">
        <f t="shared" si="72"/>
        <v>0</v>
      </c>
      <c r="F81" s="6"/>
      <c r="G81" s="6"/>
      <c r="H81" s="6"/>
      <c r="I81" s="6"/>
      <c r="J81" s="6"/>
      <c r="K81" s="6"/>
    </row>
    <row r="82" spans="1:11" ht="18" customHeight="1">
      <c r="A82" s="35" t="s">
        <v>46</v>
      </c>
      <c r="B82" s="36"/>
      <c r="C82" s="6">
        <v>45</v>
      </c>
      <c r="D82" s="6">
        <v>0</v>
      </c>
      <c r="E82" s="6">
        <f t="shared" si="72"/>
        <v>0</v>
      </c>
      <c r="F82" s="6"/>
      <c r="G82" s="6"/>
      <c r="H82" s="6"/>
      <c r="I82" s="6"/>
      <c r="J82" s="6"/>
      <c r="K82" s="6"/>
    </row>
    <row r="83" spans="1:11" ht="35.25" customHeight="1">
      <c r="A83" s="35" t="s">
        <v>47</v>
      </c>
      <c r="B83" s="36"/>
      <c r="C83" s="6">
        <v>55</v>
      </c>
      <c r="D83" s="6">
        <v>0</v>
      </c>
      <c r="E83" s="6">
        <f t="shared" si="72"/>
        <v>0</v>
      </c>
      <c r="F83" s="6"/>
      <c r="G83" s="6"/>
      <c r="H83" s="6"/>
      <c r="I83" s="6"/>
      <c r="J83" s="6"/>
      <c r="K83" s="6"/>
    </row>
    <row r="84" spans="1:11" ht="17.25" customHeight="1">
      <c r="A84" s="46" t="s">
        <v>41</v>
      </c>
      <c r="B84" s="67"/>
      <c r="C84" s="13">
        <f>C80+C81+C82+C83</f>
        <v>200</v>
      </c>
      <c r="D84" s="13">
        <f>D80+D81+D82+D83</f>
        <v>0</v>
      </c>
      <c r="E84" s="13">
        <f t="shared" si="72"/>
        <v>0</v>
      </c>
      <c r="F84" s="13">
        <f t="shared" ref="F84:G84" si="73">F80+F81+F82+F83</f>
        <v>0</v>
      </c>
      <c r="G84" s="13">
        <f t="shared" si="73"/>
        <v>0</v>
      </c>
      <c r="H84" s="13"/>
      <c r="I84" s="13">
        <f t="shared" ref="I84:J84" si="74">I80+I81+I82+I83</f>
        <v>0</v>
      </c>
      <c r="J84" s="13">
        <f t="shared" si="74"/>
        <v>0</v>
      </c>
      <c r="K84" s="13"/>
    </row>
    <row r="85" spans="1:11" ht="21.75" customHeight="1">
      <c r="A85" s="53" t="s">
        <v>114</v>
      </c>
      <c r="B85" s="107"/>
      <c r="C85" s="107"/>
      <c r="D85" s="107"/>
      <c r="E85" s="107"/>
      <c r="F85" s="107"/>
      <c r="G85" s="107"/>
      <c r="H85" s="107"/>
      <c r="I85" s="107"/>
      <c r="J85" s="107"/>
      <c r="K85" s="108"/>
    </row>
    <row r="86" spans="1:11" ht="17.25" customHeight="1">
      <c r="A86" s="86" t="s">
        <v>40</v>
      </c>
      <c r="B86" s="41"/>
      <c r="C86" s="13">
        <v>350</v>
      </c>
      <c r="D86" s="13">
        <v>0</v>
      </c>
      <c r="E86" s="6">
        <f t="shared" si="72"/>
        <v>0</v>
      </c>
      <c r="F86" s="13"/>
      <c r="G86" s="13"/>
      <c r="H86" s="23" t="e">
        <f t="shared" ref="H86:H87" si="75">G86/F86*100</f>
        <v>#DIV/0!</v>
      </c>
      <c r="I86" s="13"/>
      <c r="J86" s="13"/>
      <c r="K86" s="23"/>
    </row>
    <row r="87" spans="1:11" ht="17.25" customHeight="1">
      <c r="A87" s="46" t="s">
        <v>41</v>
      </c>
      <c r="B87" s="67"/>
      <c r="C87" s="13">
        <f>C86</f>
        <v>350</v>
      </c>
      <c r="D87" s="13">
        <f>D86</f>
        <v>0</v>
      </c>
      <c r="E87" s="6">
        <f t="shared" si="72"/>
        <v>0</v>
      </c>
      <c r="F87" s="13">
        <f t="shared" ref="F87:G87" si="76">F86</f>
        <v>0</v>
      </c>
      <c r="G87" s="13">
        <f t="shared" si="76"/>
        <v>0</v>
      </c>
      <c r="H87" s="23" t="e">
        <f t="shared" si="75"/>
        <v>#DIV/0!</v>
      </c>
      <c r="I87" s="13">
        <f t="shared" ref="I87:J87" si="77">I86</f>
        <v>0</v>
      </c>
      <c r="J87" s="13">
        <f t="shared" si="77"/>
        <v>0</v>
      </c>
      <c r="K87" s="23"/>
    </row>
    <row r="88" spans="1:11" ht="15.75" customHeight="1">
      <c r="A88" s="105" t="s">
        <v>55</v>
      </c>
      <c r="B88" s="106"/>
      <c r="C88" s="15">
        <f>C78+C84+C87</f>
        <v>1433</v>
      </c>
      <c r="D88" s="15">
        <f>D78+D84+D87</f>
        <v>0</v>
      </c>
      <c r="E88" s="7">
        <f t="shared" ref="E88" si="78">D88/C88*100</f>
        <v>0</v>
      </c>
      <c r="F88" s="15">
        <f t="shared" ref="F88:G88" si="79">F78+F84+F87</f>
        <v>0</v>
      </c>
      <c r="G88" s="15">
        <f t="shared" si="79"/>
        <v>0</v>
      </c>
      <c r="H88" s="7"/>
      <c r="I88" s="15">
        <f t="shared" ref="I88:J88" si="80">I78+I84+I87</f>
        <v>0</v>
      </c>
      <c r="J88" s="15">
        <f t="shared" si="80"/>
        <v>0</v>
      </c>
      <c r="K88" s="7"/>
    </row>
    <row r="89" spans="1:11" ht="16.5" customHeight="1">
      <c r="A89" s="12" t="s">
        <v>21</v>
      </c>
      <c r="B89" s="50" t="s">
        <v>6</v>
      </c>
      <c r="C89" s="51"/>
      <c r="D89" s="51"/>
      <c r="E89" s="51"/>
      <c r="F89" s="51"/>
      <c r="G89" s="51"/>
      <c r="H89" s="51"/>
      <c r="I89" s="51"/>
      <c r="J89" s="51"/>
      <c r="K89" s="52"/>
    </row>
    <row r="90" spans="1:11" ht="32.25" customHeight="1">
      <c r="A90" s="43" t="s">
        <v>112</v>
      </c>
      <c r="B90" s="75"/>
      <c r="C90" s="75"/>
      <c r="D90" s="75"/>
      <c r="E90" s="75"/>
      <c r="F90" s="75"/>
      <c r="G90" s="75"/>
      <c r="H90" s="75"/>
      <c r="I90" s="75"/>
      <c r="J90" s="75"/>
      <c r="K90" s="41"/>
    </row>
    <row r="91" spans="1:11" s="5" customFormat="1">
      <c r="A91" s="56" t="s">
        <v>40</v>
      </c>
      <c r="B91" s="36"/>
      <c r="C91" s="23">
        <v>7920</v>
      </c>
      <c r="D91" s="23">
        <v>806.4</v>
      </c>
      <c r="E91" s="23">
        <f t="shared" ref="E91:E93" si="81">D91/C91*100</f>
        <v>10.181818181818182</v>
      </c>
      <c r="F91" s="23"/>
      <c r="G91" s="23"/>
      <c r="H91" s="23"/>
      <c r="I91" s="23"/>
      <c r="J91" s="23"/>
      <c r="K91" s="23"/>
    </row>
    <row r="92" spans="1:11" ht="30.75" customHeight="1">
      <c r="A92" s="56" t="s">
        <v>56</v>
      </c>
      <c r="B92" s="36"/>
      <c r="C92" s="23">
        <v>0</v>
      </c>
      <c r="D92" s="23">
        <v>0</v>
      </c>
      <c r="E92" s="23" t="e">
        <f t="shared" si="81"/>
        <v>#DIV/0!</v>
      </c>
      <c r="F92" s="23"/>
      <c r="G92" s="23"/>
      <c r="H92" s="23"/>
      <c r="I92" s="23"/>
      <c r="J92" s="23"/>
      <c r="K92" s="23"/>
    </row>
    <row r="93" spans="1:11">
      <c r="A93" s="96" t="s">
        <v>41</v>
      </c>
      <c r="B93" s="98"/>
      <c r="C93" s="17">
        <f>C91+C92</f>
        <v>7920</v>
      </c>
      <c r="D93" s="17">
        <f>D91+D92</f>
        <v>806.4</v>
      </c>
      <c r="E93" s="17">
        <f t="shared" si="81"/>
        <v>10.181818181818182</v>
      </c>
      <c r="F93" s="17">
        <f t="shared" ref="F93:G93" si="82">F91+F92</f>
        <v>0</v>
      </c>
      <c r="G93" s="17">
        <f t="shared" si="82"/>
        <v>0</v>
      </c>
      <c r="H93" s="17"/>
      <c r="I93" s="17">
        <f t="shared" ref="I93:J93" si="83">I91+I92</f>
        <v>0</v>
      </c>
      <c r="J93" s="17">
        <f t="shared" si="83"/>
        <v>0</v>
      </c>
      <c r="K93" s="17"/>
    </row>
    <row r="94" spans="1:11">
      <c r="A94" s="96" t="s">
        <v>57</v>
      </c>
      <c r="B94" s="97"/>
      <c r="C94" s="97"/>
      <c r="D94" s="97"/>
      <c r="E94" s="97"/>
      <c r="F94" s="97"/>
      <c r="G94" s="97"/>
      <c r="H94" s="97"/>
      <c r="I94" s="97"/>
      <c r="J94" s="97"/>
      <c r="K94" s="98"/>
    </row>
    <row r="95" spans="1:11">
      <c r="A95" s="56" t="s">
        <v>40</v>
      </c>
      <c r="B95" s="36"/>
      <c r="C95" s="6">
        <v>6963.7</v>
      </c>
      <c r="D95" s="6">
        <v>877.4</v>
      </c>
      <c r="E95" s="6">
        <f t="shared" ref="E95:E96" si="84">D95/C95*100</f>
        <v>12.599623763229317</v>
      </c>
      <c r="F95" s="6"/>
      <c r="G95" s="6"/>
      <c r="H95" s="6"/>
      <c r="I95" s="6"/>
      <c r="J95" s="6"/>
      <c r="K95" s="6"/>
    </row>
    <row r="96" spans="1:11">
      <c r="A96" s="66" t="s">
        <v>41</v>
      </c>
      <c r="B96" s="67"/>
      <c r="C96" s="13">
        <f>C95</f>
        <v>6963.7</v>
      </c>
      <c r="D96" s="13">
        <f>D95</f>
        <v>877.4</v>
      </c>
      <c r="E96" s="13">
        <f t="shared" si="84"/>
        <v>12.599623763229317</v>
      </c>
      <c r="F96" s="13">
        <f t="shared" ref="F96:G96" si="85">F95</f>
        <v>0</v>
      </c>
      <c r="G96" s="13">
        <f t="shared" si="85"/>
        <v>0</v>
      </c>
      <c r="H96" s="13"/>
      <c r="I96" s="13">
        <f t="shared" ref="I96:J96" si="86">I95</f>
        <v>0</v>
      </c>
      <c r="J96" s="13">
        <f t="shared" si="86"/>
        <v>0</v>
      </c>
      <c r="K96" s="13"/>
    </row>
    <row r="97" spans="1:11" ht="34.5" customHeight="1">
      <c r="A97" s="96" t="s">
        <v>58</v>
      </c>
      <c r="B97" s="75"/>
      <c r="C97" s="75"/>
      <c r="D97" s="75"/>
      <c r="E97" s="75"/>
      <c r="F97" s="75"/>
      <c r="G97" s="75"/>
      <c r="H97" s="75"/>
      <c r="I97" s="75"/>
      <c r="J97" s="75"/>
      <c r="K97" s="41"/>
    </row>
    <row r="98" spans="1:11" ht="18.75" customHeight="1">
      <c r="A98" s="56" t="s">
        <v>40</v>
      </c>
      <c r="B98" s="36"/>
      <c r="C98" s="23">
        <v>250</v>
      </c>
      <c r="D98" s="23">
        <v>0</v>
      </c>
      <c r="E98" s="23">
        <f t="shared" ref="E98:E101" si="87">D98/C98*100</f>
        <v>0</v>
      </c>
      <c r="F98" s="23"/>
      <c r="G98" s="23"/>
      <c r="H98" s="23"/>
      <c r="I98" s="23"/>
      <c r="J98" s="23"/>
      <c r="K98" s="23"/>
    </row>
    <row r="99" spans="1:11" ht="34.5" customHeight="1">
      <c r="A99" s="56" t="s">
        <v>56</v>
      </c>
      <c r="B99" s="36"/>
      <c r="C99" s="23">
        <v>0</v>
      </c>
      <c r="D99" s="23">
        <v>0</v>
      </c>
      <c r="E99" s="23" t="e">
        <f t="shared" si="87"/>
        <v>#DIV/0!</v>
      </c>
      <c r="F99" s="23"/>
      <c r="G99" s="23"/>
      <c r="H99" s="23"/>
      <c r="I99" s="23"/>
      <c r="J99" s="23"/>
      <c r="K99" s="23"/>
    </row>
    <row r="100" spans="1:11">
      <c r="A100" s="66" t="s">
        <v>41</v>
      </c>
      <c r="B100" s="67"/>
      <c r="C100" s="17">
        <f>C98+C99</f>
        <v>250</v>
      </c>
      <c r="D100" s="17">
        <f>D98+D99</f>
        <v>0</v>
      </c>
      <c r="E100" s="23">
        <f t="shared" si="87"/>
        <v>0</v>
      </c>
      <c r="F100" s="17"/>
      <c r="G100" s="17">
        <f t="shared" ref="G100" si="88">G98+G99</f>
        <v>0</v>
      </c>
      <c r="H100" s="23"/>
      <c r="I100" s="17"/>
      <c r="J100" s="17">
        <f t="shared" ref="J100" si="89">J98+J99</f>
        <v>0</v>
      </c>
      <c r="K100" s="23"/>
    </row>
    <row r="101" spans="1:11">
      <c r="A101" s="48" t="s">
        <v>55</v>
      </c>
      <c r="B101" s="49"/>
      <c r="C101" s="18">
        <f>C93+C96+C100</f>
        <v>15133.7</v>
      </c>
      <c r="D101" s="18">
        <f>D93+D96+D100</f>
        <v>1683.8</v>
      </c>
      <c r="E101" s="23">
        <f t="shared" si="87"/>
        <v>11.126162141445912</v>
      </c>
      <c r="F101" s="18"/>
      <c r="G101" s="18">
        <f t="shared" ref="G101" si="90">G93+G96+G100</f>
        <v>0</v>
      </c>
      <c r="H101" s="23"/>
      <c r="I101" s="18"/>
      <c r="J101" s="18">
        <f t="shared" ref="J101" si="91">J93+J96+J100</f>
        <v>0</v>
      </c>
      <c r="K101" s="23"/>
    </row>
    <row r="102" spans="1:11">
      <c r="A102" s="10" t="s">
        <v>22</v>
      </c>
      <c r="B102" s="50" t="s">
        <v>7</v>
      </c>
      <c r="C102" s="51"/>
      <c r="D102" s="51"/>
      <c r="E102" s="51"/>
      <c r="F102" s="51"/>
      <c r="G102" s="51"/>
      <c r="H102" s="51"/>
      <c r="I102" s="51"/>
      <c r="J102" s="51"/>
      <c r="K102" s="52"/>
    </row>
    <row r="103" spans="1:11">
      <c r="A103" s="96" t="s">
        <v>59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8"/>
    </row>
    <row r="104" spans="1:11" ht="28.5" customHeight="1">
      <c r="A104" s="56" t="s">
        <v>45</v>
      </c>
      <c r="B104" s="36"/>
      <c r="C104" s="23">
        <v>7035</v>
      </c>
      <c r="D104" s="23">
        <v>1516.5</v>
      </c>
      <c r="E104" s="23">
        <f t="shared" ref="E104:E109" si="92">D104/C104*100</f>
        <v>21.556503198294244</v>
      </c>
      <c r="F104" s="23"/>
      <c r="G104" s="23"/>
      <c r="H104" s="23"/>
      <c r="I104" s="23"/>
      <c r="J104" s="23"/>
      <c r="K104" s="23"/>
    </row>
    <row r="105" spans="1:11">
      <c r="A105" s="35" t="s">
        <v>46</v>
      </c>
      <c r="B105" s="36"/>
      <c r="C105" s="23">
        <v>500</v>
      </c>
      <c r="D105" s="23">
        <v>77</v>
      </c>
      <c r="E105" s="23">
        <f t="shared" si="92"/>
        <v>15.4</v>
      </c>
      <c r="F105" s="23"/>
      <c r="G105" s="23"/>
      <c r="H105" s="23"/>
      <c r="I105" s="23"/>
      <c r="J105" s="23"/>
      <c r="K105" s="23"/>
    </row>
    <row r="106" spans="1:11" ht="30.75" customHeight="1">
      <c r="A106" s="35" t="s">
        <v>47</v>
      </c>
      <c r="B106" s="36"/>
      <c r="C106" s="23">
        <v>0</v>
      </c>
      <c r="D106" s="23">
        <v>0</v>
      </c>
      <c r="E106" s="23" t="e">
        <f t="shared" si="92"/>
        <v>#DIV/0!</v>
      </c>
      <c r="F106" s="23"/>
      <c r="G106" s="23"/>
      <c r="H106" s="23"/>
      <c r="I106" s="23"/>
      <c r="J106" s="23"/>
      <c r="K106" s="23"/>
    </row>
    <row r="107" spans="1:11" ht="33.75" customHeight="1">
      <c r="A107" s="35" t="s">
        <v>60</v>
      </c>
      <c r="B107" s="36"/>
      <c r="C107" s="23">
        <v>50</v>
      </c>
      <c r="D107" s="23">
        <v>0</v>
      </c>
      <c r="E107" s="23">
        <f t="shared" si="92"/>
        <v>0</v>
      </c>
      <c r="F107" s="23"/>
      <c r="G107" s="23"/>
      <c r="H107" s="23"/>
      <c r="I107" s="23"/>
      <c r="J107" s="23"/>
      <c r="K107" s="23"/>
    </row>
    <row r="108" spans="1:11" ht="33.75" customHeight="1">
      <c r="A108" s="35" t="s">
        <v>102</v>
      </c>
      <c r="B108" s="36"/>
      <c r="C108" s="23">
        <v>500</v>
      </c>
      <c r="D108" s="23">
        <v>0</v>
      </c>
      <c r="E108" s="23">
        <f t="shared" si="92"/>
        <v>0</v>
      </c>
      <c r="F108" s="23"/>
      <c r="G108" s="23"/>
      <c r="H108" s="23"/>
      <c r="I108" s="23">
        <v>500</v>
      </c>
      <c r="J108" s="23"/>
      <c r="K108" s="23">
        <f t="shared" ref="K108:K109" si="93">J108/I108*100</f>
        <v>0</v>
      </c>
    </row>
    <row r="109" spans="1:11">
      <c r="A109" s="66" t="s">
        <v>41</v>
      </c>
      <c r="B109" s="67"/>
      <c r="C109" s="17">
        <f>C104+C105+C106+C107+C108</f>
        <v>8085</v>
      </c>
      <c r="D109" s="17">
        <f>D104+D105+D106+D107+D108</f>
        <v>1593.5</v>
      </c>
      <c r="E109" s="17">
        <f t="shared" si="92"/>
        <v>19.709338280766854</v>
      </c>
      <c r="F109" s="17">
        <f t="shared" ref="F109:G109" si="94">F104+F105+F106+F107+F108</f>
        <v>0</v>
      </c>
      <c r="G109" s="17">
        <f t="shared" si="94"/>
        <v>0</v>
      </c>
      <c r="H109" s="17"/>
      <c r="I109" s="17">
        <f t="shared" ref="I109:J109" si="95">I104+I105+I106+I107+I108</f>
        <v>500</v>
      </c>
      <c r="J109" s="17">
        <f t="shared" si="95"/>
        <v>0</v>
      </c>
      <c r="K109" s="17">
        <f t="shared" si="93"/>
        <v>0</v>
      </c>
    </row>
    <row r="110" spans="1:11">
      <c r="A110" s="37" t="s">
        <v>61</v>
      </c>
      <c r="B110" s="63"/>
      <c r="C110" s="63"/>
      <c r="D110" s="63"/>
      <c r="E110" s="63"/>
      <c r="F110" s="63"/>
      <c r="G110" s="63"/>
      <c r="H110" s="63"/>
      <c r="I110" s="63"/>
      <c r="J110" s="63"/>
      <c r="K110" s="64"/>
    </row>
    <row r="111" spans="1:11">
      <c r="A111" s="56" t="s">
        <v>40</v>
      </c>
      <c r="B111" s="36"/>
      <c r="C111" s="23">
        <v>400</v>
      </c>
      <c r="D111" s="23">
        <v>0</v>
      </c>
      <c r="E111" s="23">
        <f t="shared" ref="E111:E112" si="96">D111/C111*100</f>
        <v>0</v>
      </c>
      <c r="F111" s="23"/>
      <c r="G111" s="23"/>
      <c r="H111" s="23"/>
      <c r="I111" s="23"/>
      <c r="J111" s="23"/>
      <c r="K111" s="23"/>
    </row>
    <row r="112" spans="1:11">
      <c r="A112" s="66" t="s">
        <v>41</v>
      </c>
      <c r="B112" s="67"/>
      <c r="C112" s="17">
        <f>C111</f>
        <v>400</v>
      </c>
      <c r="D112" s="17">
        <f>D111</f>
        <v>0</v>
      </c>
      <c r="E112" s="17">
        <f t="shared" si="96"/>
        <v>0</v>
      </c>
      <c r="F112" s="17">
        <f t="shared" ref="F112:G112" si="97">F111</f>
        <v>0</v>
      </c>
      <c r="G112" s="17">
        <f t="shared" si="97"/>
        <v>0</v>
      </c>
      <c r="H112" s="17"/>
      <c r="I112" s="17">
        <f t="shared" ref="I112:J112" si="98">I111</f>
        <v>0</v>
      </c>
      <c r="J112" s="17">
        <f t="shared" si="98"/>
        <v>0</v>
      </c>
      <c r="K112" s="17"/>
    </row>
    <row r="113" spans="1:11">
      <c r="A113" s="96" t="s">
        <v>62</v>
      </c>
      <c r="B113" s="97"/>
      <c r="C113" s="97"/>
      <c r="D113" s="97"/>
      <c r="E113" s="97"/>
      <c r="F113" s="97"/>
      <c r="G113" s="97"/>
      <c r="H113" s="97"/>
      <c r="I113" s="97"/>
      <c r="J113" s="97"/>
      <c r="K113" s="98"/>
    </row>
    <row r="114" spans="1:11">
      <c r="A114" s="56" t="s">
        <v>45</v>
      </c>
      <c r="B114" s="36"/>
      <c r="C114" s="23">
        <v>50</v>
      </c>
      <c r="D114" s="23">
        <v>0</v>
      </c>
      <c r="E114" s="23">
        <f t="shared" ref="E114:E118" si="99">D114/C114*100</f>
        <v>0</v>
      </c>
      <c r="F114" s="23"/>
      <c r="G114" s="23"/>
      <c r="H114" s="23"/>
      <c r="I114" s="23"/>
      <c r="J114" s="23"/>
      <c r="K114" s="23"/>
    </row>
    <row r="115" spans="1:11">
      <c r="A115" s="35" t="s">
        <v>46</v>
      </c>
      <c r="B115" s="36"/>
      <c r="C115" s="23">
        <v>50</v>
      </c>
      <c r="D115" s="23">
        <v>0</v>
      </c>
      <c r="E115" s="23">
        <f t="shared" si="99"/>
        <v>0</v>
      </c>
      <c r="F115" s="23"/>
      <c r="G115" s="23"/>
      <c r="H115" s="23"/>
      <c r="I115" s="23"/>
      <c r="J115" s="23"/>
      <c r="K115" s="23"/>
    </row>
    <row r="116" spans="1:11" ht="32.25" customHeight="1">
      <c r="A116" s="35" t="s">
        <v>47</v>
      </c>
      <c r="B116" s="36"/>
      <c r="C116" s="23">
        <v>50</v>
      </c>
      <c r="D116" s="23">
        <v>0</v>
      </c>
      <c r="E116" s="23">
        <f t="shared" si="99"/>
        <v>0</v>
      </c>
      <c r="F116" s="23"/>
      <c r="G116" s="23"/>
      <c r="H116" s="23"/>
      <c r="I116" s="23"/>
      <c r="J116" s="23"/>
      <c r="K116" s="23"/>
    </row>
    <row r="117" spans="1:11" ht="30" customHeight="1">
      <c r="A117" s="35" t="s">
        <v>60</v>
      </c>
      <c r="B117" s="36"/>
      <c r="C117" s="23">
        <v>50</v>
      </c>
      <c r="D117" s="23">
        <v>0</v>
      </c>
      <c r="E117" s="23">
        <f t="shared" si="99"/>
        <v>0</v>
      </c>
      <c r="F117" s="23"/>
      <c r="G117" s="23"/>
      <c r="H117" s="23"/>
      <c r="I117" s="23"/>
      <c r="J117" s="23"/>
      <c r="K117" s="23"/>
    </row>
    <row r="118" spans="1:11">
      <c r="A118" s="66" t="s">
        <v>41</v>
      </c>
      <c r="B118" s="67"/>
      <c r="C118" s="17">
        <f>C114+C115+C116+C117</f>
        <v>200</v>
      </c>
      <c r="D118" s="17">
        <f>D114+D115+D116+D117</f>
        <v>0</v>
      </c>
      <c r="E118" s="17">
        <f t="shared" si="99"/>
        <v>0</v>
      </c>
      <c r="F118" s="17">
        <f t="shared" ref="F118:G118" si="100">F114+F115+F116+F117</f>
        <v>0</v>
      </c>
      <c r="G118" s="17">
        <f t="shared" si="100"/>
        <v>0</v>
      </c>
      <c r="H118" s="17"/>
      <c r="I118" s="17">
        <f t="shared" ref="I118:J118" si="101">I114+I115+I116+I117</f>
        <v>0</v>
      </c>
      <c r="J118" s="17">
        <f t="shared" si="101"/>
        <v>0</v>
      </c>
      <c r="K118" s="17"/>
    </row>
    <row r="119" spans="1:11">
      <c r="A119" s="96" t="s">
        <v>63</v>
      </c>
      <c r="B119" s="97"/>
      <c r="C119" s="97"/>
      <c r="D119" s="97"/>
      <c r="E119" s="97"/>
      <c r="F119" s="97"/>
      <c r="G119" s="97"/>
      <c r="H119" s="97"/>
      <c r="I119" s="97"/>
      <c r="J119" s="97"/>
      <c r="K119" s="98"/>
    </row>
    <row r="120" spans="1:11">
      <c r="A120" s="56" t="s">
        <v>40</v>
      </c>
      <c r="B120" s="36"/>
      <c r="C120" s="23">
        <v>240</v>
      </c>
      <c r="D120" s="23">
        <v>0</v>
      </c>
      <c r="E120" s="23">
        <f t="shared" ref="E120:E123" si="102">D120/C120*100</f>
        <v>0</v>
      </c>
      <c r="F120" s="23"/>
      <c r="G120" s="23"/>
      <c r="H120" s="23"/>
      <c r="I120" s="23"/>
      <c r="J120" s="23"/>
      <c r="K120" s="23"/>
    </row>
    <row r="121" spans="1:11" ht="30" customHeight="1">
      <c r="A121" s="56" t="s">
        <v>45</v>
      </c>
      <c r="B121" s="36"/>
      <c r="C121" s="23">
        <v>60</v>
      </c>
      <c r="D121" s="23">
        <v>0</v>
      </c>
      <c r="E121" s="23">
        <f t="shared" si="102"/>
        <v>0</v>
      </c>
      <c r="F121" s="23"/>
      <c r="G121" s="23"/>
      <c r="H121" s="23"/>
      <c r="I121" s="23"/>
      <c r="J121" s="23"/>
      <c r="K121" s="23"/>
    </row>
    <row r="122" spans="1:11" ht="30.75" customHeight="1">
      <c r="A122" s="35" t="s">
        <v>60</v>
      </c>
      <c r="B122" s="36"/>
      <c r="C122" s="23">
        <v>0</v>
      </c>
      <c r="D122" s="23">
        <v>0</v>
      </c>
      <c r="E122" s="23" t="e">
        <f t="shared" si="102"/>
        <v>#DIV/0!</v>
      </c>
      <c r="F122" s="23"/>
      <c r="G122" s="23"/>
      <c r="H122" s="23"/>
      <c r="I122" s="23"/>
      <c r="J122" s="23"/>
      <c r="K122" s="23"/>
    </row>
    <row r="123" spans="1:11">
      <c r="A123" s="66" t="s">
        <v>41</v>
      </c>
      <c r="B123" s="67"/>
      <c r="C123" s="17">
        <f>C120+C121+C122</f>
        <v>300</v>
      </c>
      <c r="D123" s="17">
        <f>D120+D121+D122</f>
        <v>0</v>
      </c>
      <c r="E123" s="17">
        <f t="shared" si="102"/>
        <v>0</v>
      </c>
      <c r="F123" s="17">
        <f t="shared" ref="F123:G123" si="103">F120+F121+F122</f>
        <v>0</v>
      </c>
      <c r="G123" s="17">
        <f t="shared" si="103"/>
        <v>0</v>
      </c>
      <c r="H123" s="17"/>
      <c r="I123" s="17">
        <f t="shared" ref="I123:J123" si="104">I120+I121+I122</f>
        <v>0</v>
      </c>
      <c r="J123" s="17">
        <f t="shared" si="104"/>
        <v>0</v>
      </c>
      <c r="K123" s="17"/>
    </row>
    <row r="124" spans="1:11">
      <c r="A124" s="43" t="s">
        <v>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4"/>
    </row>
    <row r="125" spans="1:11">
      <c r="A125" s="56" t="s">
        <v>40</v>
      </c>
      <c r="B125" s="36"/>
      <c r="C125" s="23">
        <v>100</v>
      </c>
      <c r="D125" s="23">
        <v>6.7</v>
      </c>
      <c r="E125" s="23">
        <f t="shared" ref="E125:E129" si="105">D125/C125*100</f>
        <v>6.7</v>
      </c>
      <c r="F125" s="23"/>
      <c r="G125" s="23"/>
      <c r="H125" s="23"/>
      <c r="I125" s="23"/>
      <c r="J125" s="23"/>
      <c r="K125" s="23"/>
    </row>
    <row r="126" spans="1:11" ht="28.5" customHeight="1">
      <c r="A126" s="56" t="s">
        <v>45</v>
      </c>
      <c r="B126" s="36"/>
      <c r="C126" s="23">
        <v>1700</v>
      </c>
      <c r="D126" s="23">
        <v>339.6</v>
      </c>
      <c r="E126" s="23">
        <f t="shared" si="105"/>
        <v>19.976470588235294</v>
      </c>
      <c r="F126" s="23"/>
      <c r="G126" s="23"/>
      <c r="H126" s="23"/>
      <c r="I126" s="23"/>
      <c r="J126" s="23"/>
      <c r="K126" s="23"/>
    </row>
    <row r="127" spans="1:11">
      <c r="A127" s="35" t="s">
        <v>46</v>
      </c>
      <c r="B127" s="36"/>
      <c r="C127" s="23">
        <v>250</v>
      </c>
      <c r="D127" s="23">
        <v>20.399999999999999</v>
      </c>
      <c r="E127" s="23">
        <f t="shared" si="105"/>
        <v>8.1599999999999984</v>
      </c>
      <c r="F127" s="23"/>
      <c r="G127" s="23"/>
      <c r="H127" s="23"/>
      <c r="I127" s="23"/>
      <c r="J127" s="23"/>
      <c r="K127" s="23"/>
    </row>
    <row r="128" spans="1:11" ht="33.75" customHeight="1">
      <c r="A128" s="35" t="s">
        <v>47</v>
      </c>
      <c r="B128" s="36"/>
      <c r="C128" s="23">
        <v>250</v>
      </c>
      <c r="D128" s="23">
        <v>28.2</v>
      </c>
      <c r="E128" s="23">
        <f t="shared" si="105"/>
        <v>11.28</v>
      </c>
      <c r="F128" s="23"/>
      <c r="G128" s="23"/>
      <c r="H128" s="23"/>
      <c r="I128" s="23"/>
      <c r="J128" s="23"/>
      <c r="K128" s="23"/>
    </row>
    <row r="129" spans="1:11">
      <c r="A129" s="66" t="s">
        <v>41</v>
      </c>
      <c r="B129" s="67"/>
      <c r="C129" s="17">
        <f>C125+C126+C127+C128</f>
        <v>2300</v>
      </c>
      <c r="D129" s="17">
        <f>D125+D126+D127+D128</f>
        <v>394.9</v>
      </c>
      <c r="E129" s="17">
        <f t="shared" si="105"/>
        <v>17.169565217391302</v>
      </c>
      <c r="F129" s="17">
        <f t="shared" ref="F129:G129" si="106">F125+F126+F127+F128</f>
        <v>0</v>
      </c>
      <c r="G129" s="17">
        <f t="shared" si="106"/>
        <v>0</v>
      </c>
      <c r="H129" s="17"/>
      <c r="I129" s="17">
        <f t="shared" ref="I129:J129" si="107">I125+I126+I127+I128</f>
        <v>0</v>
      </c>
      <c r="J129" s="17">
        <f t="shared" si="107"/>
        <v>0</v>
      </c>
      <c r="K129" s="17"/>
    </row>
    <row r="130" spans="1:11">
      <c r="A130" s="37" t="s">
        <v>65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4"/>
    </row>
    <row r="131" spans="1:11">
      <c r="A131" s="56" t="s">
        <v>40</v>
      </c>
      <c r="B131" s="36"/>
      <c r="C131" s="23">
        <v>100</v>
      </c>
      <c r="D131" s="23">
        <v>0</v>
      </c>
      <c r="E131" s="23">
        <f t="shared" ref="E131:E134" si="108">D131/C131*100</f>
        <v>0</v>
      </c>
      <c r="F131" s="23"/>
      <c r="G131" s="23"/>
      <c r="H131" s="23"/>
      <c r="I131" s="23"/>
      <c r="J131" s="23"/>
      <c r="K131" s="23"/>
    </row>
    <row r="132" spans="1:11">
      <c r="A132" s="35" t="s">
        <v>46</v>
      </c>
      <c r="B132" s="36"/>
      <c r="C132" s="23">
        <v>0</v>
      </c>
      <c r="D132" s="23">
        <v>0</v>
      </c>
      <c r="E132" s="23" t="e">
        <f t="shared" si="108"/>
        <v>#DIV/0!</v>
      </c>
      <c r="F132" s="23"/>
      <c r="G132" s="23"/>
      <c r="H132" s="23"/>
      <c r="I132" s="23"/>
      <c r="J132" s="23"/>
      <c r="K132" s="23"/>
    </row>
    <row r="133" spans="1:11" ht="30.75" customHeight="1">
      <c r="A133" s="35" t="s">
        <v>60</v>
      </c>
      <c r="B133" s="36"/>
      <c r="C133" s="23">
        <v>0</v>
      </c>
      <c r="D133" s="23">
        <v>0</v>
      </c>
      <c r="E133" s="23" t="e">
        <f t="shared" si="108"/>
        <v>#DIV/0!</v>
      </c>
      <c r="F133" s="23"/>
      <c r="G133" s="23"/>
      <c r="H133" s="23"/>
      <c r="I133" s="23"/>
      <c r="J133" s="23"/>
      <c r="K133" s="23"/>
    </row>
    <row r="134" spans="1:11">
      <c r="A134" s="66" t="s">
        <v>41</v>
      </c>
      <c r="B134" s="67"/>
      <c r="C134" s="17">
        <f>C131+C132+C133</f>
        <v>100</v>
      </c>
      <c r="D134" s="17">
        <f>D131+D132+D133</f>
        <v>0</v>
      </c>
      <c r="E134" s="17">
        <f t="shared" si="108"/>
        <v>0</v>
      </c>
      <c r="F134" s="17">
        <f t="shared" ref="F134:G134" si="109">F131+F132+F133</f>
        <v>0</v>
      </c>
      <c r="G134" s="17">
        <f t="shared" si="109"/>
        <v>0</v>
      </c>
      <c r="H134" s="17"/>
      <c r="I134" s="17">
        <f t="shared" ref="I134:J134" si="110">I131+I132+I133</f>
        <v>0</v>
      </c>
      <c r="J134" s="17">
        <f t="shared" si="110"/>
        <v>0</v>
      </c>
      <c r="K134" s="17"/>
    </row>
    <row r="135" spans="1:11">
      <c r="A135" s="37" t="s">
        <v>66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4"/>
    </row>
    <row r="136" spans="1:11" ht="15.75" customHeight="1">
      <c r="A136" s="56" t="s">
        <v>40</v>
      </c>
      <c r="B136" s="36"/>
      <c r="C136" s="23">
        <v>100</v>
      </c>
      <c r="D136" s="23">
        <v>0</v>
      </c>
      <c r="E136" s="23">
        <f t="shared" ref="E136:E137" si="111">D136/C136*100</f>
        <v>0</v>
      </c>
      <c r="F136" s="23"/>
      <c r="G136" s="23"/>
      <c r="H136" s="23"/>
      <c r="I136" s="23"/>
      <c r="J136" s="23"/>
      <c r="K136" s="23"/>
    </row>
    <row r="137" spans="1:11" ht="15.75" customHeight="1">
      <c r="A137" s="66" t="s">
        <v>41</v>
      </c>
      <c r="B137" s="67"/>
      <c r="C137" s="17">
        <f>C136</f>
        <v>100</v>
      </c>
      <c r="D137" s="17">
        <f>D136</f>
        <v>0</v>
      </c>
      <c r="E137" s="17">
        <f t="shared" si="111"/>
        <v>0</v>
      </c>
      <c r="F137" s="17">
        <f t="shared" ref="F137:G137" si="112">F136</f>
        <v>0</v>
      </c>
      <c r="G137" s="17">
        <f t="shared" si="112"/>
        <v>0</v>
      </c>
      <c r="H137" s="17"/>
      <c r="I137" s="17">
        <f t="shared" ref="I137:J137" si="113">I136</f>
        <v>0</v>
      </c>
      <c r="J137" s="17">
        <f t="shared" si="113"/>
        <v>0</v>
      </c>
      <c r="K137" s="17"/>
    </row>
    <row r="138" spans="1:11">
      <c r="A138" s="37" t="s">
        <v>67</v>
      </c>
      <c r="B138" s="63"/>
      <c r="C138" s="63"/>
      <c r="D138" s="63"/>
      <c r="E138" s="63"/>
      <c r="F138" s="63"/>
      <c r="G138" s="63"/>
      <c r="H138" s="63"/>
      <c r="I138" s="63"/>
      <c r="J138" s="63"/>
      <c r="K138" s="64"/>
    </row>
    <row r="139" spans="1:11">
      <c r="A139" s="56" t="s">
        <v>40</v>
      </c>
      <c r="B139" s="36"/>
      <c r="C139" s="23">
        <v>3102</v>
      </c>
      <c r="D139" s="23">
        <v>324.5</v>
      </c>
      <c r="E139" s="23">
        <f t="shared" ref="E139:E141" si="114">D139/C139*100</f>
        <v>10.460992907801419</v>
      </c>
      <c r="F139" s="23"/>
      <c r="G139" s="23"/>
      <c r="H139" s="23"/>
      <c r="I139" s="23"/>
      <c r="J139" s="23"/>
      <c r="K139" s="23"/>
    </row>
    <row r="140" spans="1:11">
      <c r="A140" s="66" t="s">
        <v>41</v>
      </c>
      <c r="B140" s="67"/>
      <c r="C140" s="17">
        <f>C139</f>
        <v>3102</v>
      </c>
      <c r="D140" s="17">
        <f>D139</f>
        <v>324.5</v>
      </c>
      <c r="E140" s="17">
        <f t="shared" si="114"/>
        <v>10.460992907801419</v>
      </c>
      <c r="F140" s="17">
        <f t="shared" ref="F140:G140" si="115">F139</f>
        <v>0</v>
      </c>
      <c r="G140" s="17">
        <f t="shared" si="115"/>
        <v>0</v>
      </c>
      <c r="H140" s="17"/>
      <c r="I140" s="17">
        <f t="shared" ref="I140:J140" si="116">I139</f>
        <v>0</v>
      </c>
      <c r="J140" s="17">
        <f t="shared" si="116"/>
        <v>0</v>
      </c>
      <c r="K140" s="17"/>
    </row>
    <row r="141" spans="1:11">
      <c r="A141" s="57" t="s">
        <v>55</v>
      </c>
      <c r="B141" s="58"/>
      <c r="C141" s="18">
        <f>C109+C112+C118+C123+C129+C134+C137+C140</f>
        <v>14587</v>
      </c>
      <c r="D141" s="18">
        <f>D109+D112+D118+D123+D129+D134+D137+D140</f>
        <v>2312.9</v>
      </c>
      <c r="E141" s="16">
        <f t="shared" si="114"/>
        <v>15.855899088229247</v>
      </c>
      <c r="F141" s="18">
        <f t="shared" ref="F141:G141" si="117">F109+F112+F118+F123+F129+F134+F137+F140</f>
        <v>0</v>
      </c>
      <c r="G141" s="18">
        <f t="shared" si="117"/>
        <v>0</v>
      </c>
      <c r="H141" s="23"/>
      <c r="I141" s="18">
        <f t="shared" ref="I141:J141" si="118">I109+I112+I118+I123+I129+I134+I137+I140</f>
        <v>500</v>
      </c>
      <c r="J141" s="18">
        <f t="shared" si="118"/>
        <v>0</v>
      </c>
      <c r="K141" s="16">
        <f t="shared" ref="K141" si="119">J141/I141*100</f>
        <v>0</v>
      </c>
    </row>
    <row r="142" spans="1:11">
      <c r="A142" s="10" t="s">
        <v>23</v>
      </c>
      <c r="B142" s="50" t="s">
        <v>8</v>
      </c>
      <c r="C142" s="51"/>
      <c r="D142" s="51"/>
      <c r="E142" s="51"/>
      <c r="F142" s="51"/>
      <c r="G142" s="51"/>
      <c r="H142" s="51"/>
      <c r="I142" s="51"/>
      <c r="J142" s="51"/>
      <c r="K142" s="52"/>
    </row>
    <row r="143" spans="1:11">
      <c r="A143" s="43" t="s">
        <v>68</v>
      </c>
      <c r="B143" s="70"/>
      <c r="C143" s="63"/>
      <c r="D143" s="63"/>
      <c r="E143" s="63"/>
      <c r="F143" s="63"/>
      <c r="G143" s="63"/>
      <c r="H143" s="63"/>
      <c r="I143" s="63"/>
      <c r="J143" s="63"/>
      <c r="K143" s="64"/>
    </row>
    <row r="144" spans="1:11">
      <c r="A144" s="35" t="s">
        <v>46</v>
      </c>
      <c r="B144" s="36"/>
      <c r="C144" s="23">
        <v>2436</v>
      </c>
      <c r="D144" s="23">
        <v>244.8</v>
      </c>
      <c r="E144" s="23">
        <f t="shared" ref="E144:E145" si="120">D144/C144*100</f>
        <v>10.049261083743843</v>
      </c>
      <c r="F144" s="23"/>
      <c r="G144" s="23"/>
      <c r="H144" s="23"/>
      <c r="I144" s="23"/>
      <c r="J144" s="23"/>
      <c r="K144" s="23"/>
    </row>
    <row r="145" spans="1:11">
      <c r="A145" s="46" t="s">
        <v>31</v>
      </c>
      <c r="B145" s="47"/>
      <c r="C145" s="17">
        <f>C144</f>
        <v>2436</v>
      </c>
      <c r="D145" s="17">
        <f>D144</f>
        <v>244.8</v>
      </c>
      <c r="E145" s="17">
        <f t="shared" si="120"/>
        <v>10.049261083743843</v>
      </c>
      <c r="F145" s="17">
        <f t="shared" ref="F145:G145" si="121">F144</f>
        <v>0</v>
      </c>
      <c r="G145" s="17">
        <f t="shared" si="121"/>
        <v>0</v>
      </c>
      <c r="H145" s="17"/>
      <c r="I145" s="17">
        <f t="shared" ref="I145:J145" si="122">I144</f>
        <v>0</v>
      </c>
      <c r="J145" s="17">
        <f t="shared" si="122"/>
        <v>0</v>
      </c>
      <c r="K145" s="17"/>
    </row>
    <row r="146" spans="1:11">
      <c r="A146" s="43" t="s">
        <v>69</v>
      </c>
      <c r="B146" s="63"/>
      <c r="C146" s="63"/>
      <c r="D146" s="63"/>
      <c r="E146" s="63"/>
      <c r="F146" s="63"/>
      <c r="G146" s="63"/>
      <c r="H146" s="63"/>
      <c r="I146" s="63"/>
      <c r="J146" s="63"/>
      <c r="K146" s="64"/>
    </row>
    <row r="147" spans="1:11">
      <c r="A147" s="35" t="s">
        <v>46</v>
      </c>
      <c r="B147" s="36"/>
      <c r="C147" s="23">
        <v>53564</v>
      </c>
      <c r="D147" s="23">
        <v>6105.3</v>
      </c>
      <c r="E147" s="23">
        <f t="shared" ref="E147:E148" si="123">D147/C147*100</f>
        <v>11.398140542155179</v>
      </c>
      <c r="F147" s="23"/>
      <c r="G147" s="23"/>
      <c r="H147" s="23"/>
      <c r="I147" s="23">
        <v>150</v>
      </c>
      <c r="J147" s="23">
        <v>0</v>
      </c>
      <c r="K147" s="23">
        <f t="shared" ref="K147:K148" si="124">J147/I147*100</f>
        <v>0</v>
      </c>
    </row>
    <row r="148" spans="1:11">
      <c r="A148" s="71" t="s">
        <v>31</v>
      </c>
      <c r="B148" s="72"/>
      <c r="C148" s="17">
        <f>C147</f>
        <v>53564</v>
      </c>
      <c r="D148" s="17">
        <f>D147</f>
        <v>6105.3</v>
      </c>
      <c r="E148" s="13">
        <f t="shared" si="123"/>
        <v>11.398140542155179</v>
      </c>
      <c r="F148" s="17">
        <f t="shared" ref="F148:G148" si="125">F147</f>
        <v>0</v>
      </c>
      <c r="G148" s="17">
        <f t="shared" si="125"/>
        <v>0</v>
      </c>
      <c r="H148" s="13"/>
      <c r="I148" s="17">
        <f t="shared" ref="I148:J148" si="126">I147</f>
        <v>150</v>
      </c>
      <c r="J148" s="17">
        <f t="shared" si="126"/>
        <v>0</v>
      </c>
      <c r="K148" s="13">
        <f t="shared" si="124"/>
        <v>0</v>
      </c>
    </row>
    <row r="149" spans="1:11">
      <c r="A149" s="43" t="s">
        <v>70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5"/>
    </row>
    <row r="150" spans="1:11">
      <c r="A150" s="35" t="s">
        <v>46</v>
      </c>
      <c r="B150" s="36"/>
      <c r="C150" s="23">
        <v>3298.7</v>
      </c>
      <c r="D150" s="23">
        <v>253.1</v>
      </c>
      <c r="E150" s="23">
        <f t="shared" ref="E150:E151" si="127">D150/C150*100</f>
        <v>7.6727195561888024</v>
      </c>
      <c r="F150" s="23"/>
      <c r="G150" s="23"/>
      <c r="H150" s="23"/>
      <c r="I150" s="23">
        <v>891.6</v>
      </c>
      <c r="J150" s="23">
        <v>0</v>
      </c>
      <c r="K150" s="23">
        <f t="shared" ref="K150:K151" si="128">J150/I150*100</f>
        <v>0</v>
      </c>
    </row>
    <row r="151" spans="1:11">
      <c r="A151" s="71" t="s">
        <v>31</v>
      </c>
      <c r="B151" s="72"/>
      <c r="C151" s="17">
        <f>C150</f>
        <v>3298.7</v>
      </c>
      <c r="D151" s="17">
        <f>D150</f>
        <v>253.1</v>
      </c>
      <c r="E151" s="13">
        <f t="shared" si="127"/>
        <v>7.6727195561888024</v>
      </c>
      <c r="F151" s="17">
        <f t="shared" ref="F151:G151" si="129">F150</f>
        <v>0</v>
      </c>
      <c r="G151" s="17">
        <f t="shared" si="129"/>
        <v>0</v>
      </c>
      <c r="H151" s="13"/>
      <c r="I151" s="17">
        <f t="shared" ref="I151:J151" si="130">I150</f>
        <v>891.6</v>
      </c>
      <c r="J151" s="17">
        <f t="shared" si="130"/>
        <v>0</v>
      </c>
      <c r="K151" s="13">
        <f t="shared" si="128"/>
        <v>0</v>
      </c>
    </row>
    <row r="152" spans="1:11">
      <c r="A152" s="37" t="s">
        <v>71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5"/>
    </row>
    <row r="153" spans="1:11">
      <c r="A153" s="35" t="s">
        <v>46</v>
      </c>
      <c r="B153" s="36"/>
      <c r="C153" s="23">
        <v>3091.6</v>
      </c>
      <c r="D153" s="23">
        <v>232.5</v>
      </c>
      <c r="E153" s="23">
        <f t="shared" ref="E153:E154" si="131">D153/C153*100</f>
        <v>7.5203777979039987</v>
      </c>
      <c r="F153" s="23"/>
      <c r="G153" s="23"/>
      <c r="H153" s="23"/>
      <c r="I153" s="23">
        <v>891.6</v>
      </c>
      <c r="J153" s="23">
        <v>0</v>
      </c>
      <c r="K153" s="23">
        <f t="shared" ref="K153:K154" si="132">J153/I153*100</f>
        <v>0</v>
      </c>
    </row>
    <row r="154" spans="1:11">
      <c r="A154" s="71" t="s">
        <v>31</v>
      </c>
      <c r="B154" s="72"/>
      <c r="C154" s="17">
        <f>C153</f>
        <v>3091.6</v>
      </c>
      <c r="D154" s="17">
        <f>D153</f>
        <v>232.5</v>
      </c>
      <c r="E154" s="13">
        <f t="shared" si="131"/>
        <v>7.5203777979039987</v>
      </c>
      <c r="F154" s="17">
        <f t="shared" ref="F154:G154" si="133">F153</f>
        <v>0</v>
      </c>
      <c r="G154" s="17">
        <f t="shared" si="133"/>
        <v>0</v>
      </c>
      <c r="H154" s="13"/>
      <c r="I154" s="17">
        <f t="shared" ref="I154:J154" si="134">I153</f>
        <v>891.6</v>
      </c>
      <c r="J154" s="17">
        <f t="shared" si="134"/>
        <v>0</v>
      </c>
      <c r="K154" s="13">
        <f t="shared" si="132"/>
        <v>0</v>
      </c>
    </row>
    <row r="155" spans="1:11">
      <c r="A155" s="43" t="s">
        <v>72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5"/>
    </row>
    <row r="156" spans="1:11">
      <c r="A156" s="35" t="s">
        <v>46</v>
      </c>
      <c r="B156" s="36"/>
      <c r="C156" s="23">
        <v>9970</v>
      </c>
      <c r="D156" s="23">
        <v>877.1</v>
      </c>
      <c r="E156" s="23">
        <f t="shared" ref="E156:E157" si="135">D156/C156*100</f>
        <v>8.7973921765295895</v>
      </c>
      <c r="F156" s="23"/>
      <c r="G156" s="23"/>
      <c r="H156" s="23"/>
      <c r="I156" s="23"/>
      <c r="J156" s="23"/>
      <c r="K156" s="23"/>
    </row>
    <row r="157" spans="1:11">
      <c r="A157" s="71" t="s">
        <v>31</v>
      </c>
      <c r="B157" s="72"/>
      <c r="C157" s="17">
        <f>C156</f>
        <v>9970</v>
      </c>
      <c r="D157" s="17">
        <f>D156</f>
        <v>877.1</v>
      </c>
      <c r="E157" s="13">
        <f t="shared" si="135"/>
        <v>8.7973921765295895</v>
      </c>
      <c r="F157" s="17">
        <f t="shared" ref="F157:G157" si="136">F156</f>
        <v>0</v>
      </c>
      <c r="G157" s="17">
        <f t="shared" si="136"/>
        <v>0</v>
      </c>
      <c r="H157" s="13"/>
      <c r="I157" s="17">
        <f t="shared" ref="I157:J157" si="137">I156</f>
        <v>0</v>
      </c>
      <c r="J157" s="17">
        <f t="shared" si="137"/>
        <v>0</v>
      </c>
      <c r="K157" s="13"/>
    </row>
    <row r="158" spans="1:11">
      <c r="A158" s="37" t="s">
        <v>73</v>
      </c>
      <c r="B158" s="44"/>
      <c r="C158" s="44"/>
      <c r="D158" s="44"/>
      <c r="E158" s="44"/>
      <c r="F158" s="44"/>
      <c r="G158" s="44"/>
      <c r="H158" s="44"/>
      <c r="I158" s="44"/>
      <c r="J158" s="44"/>
      <c r="K158" s="45"/>
    </row>
    <row r="159" spans="1:11">
      <c r="A159" s="35" t="s">
        <v>46</v>
      </c>
      <c r="B159" s="36"/>
      <c r="C159" s="23">
        <v>350</v>
      </c>
      <c r="D159" s="23">
        <v>15.2</v>
      </c>
      <c r="E159" s="23">
        <f t="shared" ref="E159:E161" si="138">D159/C159*100</f>
        <v>4.3428571428571425</v>
      </c>
      <c r="F159" s="23"/>
      <c r="G159" s="23"/>
      <c r="H159" s="23"/>
      <c r="I159" s="23"/>
      <c r="J159" s="23"/>
      <c r="K159" s="23"/>
    </row>
    <row r="160" spans="1:11">
      <c r="A160" s="71" t="s">
        <v>31</v>
      </c>
      <c r="B160" s="72"/>
      <c r="C160" s="17">
        <f>C159</f>
        <v>350</v>
      </c>
      <c r="D160" s="17">
        <f>D159</f>
        <v>15.2</v>
      </c>
      <c r="E160" s="17">
        <f t="shared" si="138"/>
        <v>4.3428571428571425</v>
      </c>
      <c r="F160" s="17">
        <f t="shared" ref="F160:G160" si="139">F159</f>
        <v>0</v>
      </c>
      <c r="G160" s="17">
        <f t="shared" si="139"/>
        <v>0</v>
      </c>
      <c r="H160" s="17"/>
      <c r="I160" s="17">
        <f t="shared" ref="I160:J160" si="140">I159</f>
        <v>0</v>
      </c>
      <c r="J160" s="17">
        <f t="shared" si="140"/>
        <v>0</v>
      </c>
      <c r="K160" s="17"/>
    </row>
    <row r="161" spans="1:11">
      <c r="A161" s="48" t="s">
        <v>55</v>
      </c>
      <c r="B161" s="49"/>
      <c r="C161" s="18">
        <f>C145+C148+C151+C154+C160+C157</f>
        <v>72710.299999999988</v>
      </c>
      <c r="D161" s="18">
        <f>D145+D148+D151+D154+D160+D157</f>
        <v>7728.0000000000009</v>
      </c>
      <c r="E161" s="6">
        <f t="shared" si="138"/>
        <v>10.628480421618399</v>
      </c>
      <c r="F161" s="18">
        <f t="shared" ref="F161:G161" si="141">F145+F148+F151+F154+F160+F157</f>
        <v>0</v>
      </c>
      <c r="G161" s="18">
        <f t="shared" si="141"/>
        <v>0</v>
      </c>
      <c r="H161" s="15"/>
      <c r="I161" s="18">
        <f t="shared" ref="I161:J161" si="142">I145+I148+I151+I154+I160+I157</f>
        <v>1933.1999999999998</v>
      </c>
      <c r="J161" s="18">
        <f t="shared" si="142"/>
        <v>0</v>
      </c>
      <c r="K161" s="15">
        <f t="shared" ref="K161" si="143">J161/I161*100</f>
        <v>0</v>
      </c>
    </row>
    <row r="162" spans="1:11">
      <c r="A162" s="10" t="s">
        <v>24</v>
      </c>
      <c r="B162" s="50" t="s">
        <v>9</v>
      </c>
      <c r="C162" s="51"/>
      <c r="D162" s="51"/>
      <c r="E162" s="51"/>
      <c r="F162" s="51"/>
      <c r="G162" s="51"/>
      <c r="H162" s="51"/>
      <c r="I162" s="51"/>
      <c r="J162" s="51"/>
      <c r="K162" s="52"/>
    </row>
    <row r="163" spans="1:11">
      <c r="A163" s="37" t="s">
        <v>74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5"/>
    </row>
    <row r="164" spans="1:11" ht="30" customHeight="1">
      <c r="A164" s="35" t="s">
        <v>47</v>
      </c>
      <c r="B164" s="36"/>
      <c r="C164" s="23">
        <v>1488</v>
      </c>
      <c r="D164" s="23">
        <v>146.1</v>
      </c>
      <c r="E164" s="23">
        <f t="shared" ref="E164:E165" si="144">D164/C164*100</f>
        <v>9.818548387096774</v>
      </c>
      <c r="F164" s="23"/>
      <c r="G164" s="23"/>
      <c r="H164" s="23"/>
      <c r="I164" s="23"/>
      <c r="J164" s="23"/>
      <c r="K164" s="23"/>
    </row>
    <row r="165" spans="1:11">
      <c r="A165" s="71" t="s">
        <v>31</v>
      </c>
      <c r="B165" s="72"/>
      <c r="C165" s="17">
        <f>C164</f>
        <v>1488</v>
      </c>
      <c r="D165" s="17">
        <f>D164</f>
        <v>146.1</v>
      </c>
      <c r="E165" s="23">
        <f t="shared" si="144"/>
        <v>9.818548387096774</v>
      </c>
      <c r="F165" s="13">
        <f t="shared" ref="F165:G165" si="145">F164</f>
        <v>0</v>
      </c>
      <c r="G165" s="13">
        <f t="shared" si="145"/>
        <v>0</v>
      </c>
      <c r="H165" s="6"/>
      <c r="I165" s="13">
        <f t="shared" ref="I165:J165" si="146">I164</f>
        <v>0</v>
      </c>
      <c r="J165" s="13">
        <f t="shared" si="146"/>
        <v>0</v>
      </c>
      <c r="K165" s="6"/>
    </row>
    <row r="166" spans="1:11">
      <c r="A166" s="43" t="s">
        <v>75</v>
      </c>
      <c r="B166" s="63"/>
      <c r="C166" s="63"/>
      <c r="D166" s="63"/>
      <c r="E166" s="63"/>
      <c r="F166" s="63"/>
      <c r="G166" s="63"/>
      <c r="H166" s="63"/>
      <c r="I166" s="63"/>
      <c r="J166" s="63"/>
      <c r="K166" s="64"/>
    </row>
    <row r="167" spans="1:11">
      <c r="A167" s="56" t="s">
        <v>40</v>
      </c>
      <c r="B167" s="36"/>
      <c r="C167" s="23">
        <v>0</v>
      </c>
      <c r="D167" s="23">
        <v>0</v>
      </c>
      <c r="E167" s="23" t="e">
        <f t="shared" ref="E167:E169" si="147">D167/C167*100</f>
        <v>#DIV/0!</v>
      </c>
      <c r="F167" s="23"/>
      <c r="G167" s="23"/>
      <c r="H167" s="6"/>
      <c r="I167" s="23"/>
      <c r="J167" s="23"/>
      <c r="K167" s="6"/>
    </row>
    <row r="168" spans="1:11" ht="31.5" customHeight="1">
      <c r="A168" s="35" t="s">
        <v>47</v>
      </c>
      <c r="B168" s="36"/>
      <c r="C168" s="23">
        <v>22.2</v>
      </c>
      <c r="D168" s="23">
        <v>0</v>
      </c>
      <c r="E168" s="23">
        <f t="shared" si="147"/>
        <v>0</v>
      </c>
      <c r="F168" s="23"/>
      <c r="G168" s="23"/>
      <c r="H168" s="6"/>
      <c r="I168" s="23">
        <v>22.2</v>
      </c>
      <c r="J168" s="23">
        <v>0</v>
      </c>
      <c r="K168" s="6">
        <f t="shared" ref="K168:K169" si="148">J168/I168*100</f>
        <v>0</v>
      </c>
    </row>
    <row r="169" spans="1:11">
      <c r="A169" s="71" t="s">
        <v>31</v>
      </c>
      <c r="B169" s="72"/>
      <c r="C169" s="17">
        <f>C167+C168</f>
        <v>22.2</v>
      </c>
      <c r="D169" s="17">
        <f>D167+D168</f>
        <v>0</v>
      </c>
      <c r="E169" s="23">
        <f t="shared" si="147"/>
        <v>0</v>
      </c>
      <c r="F169" s="17">
        <f t="shared" ref="F169:I169" si="149">F167+F168</f>
        <v>0</v>
      </c>
      <c r="G169" s="17">
        <f t="shared" si="149"/>
        <v>0</v>
      </c>
      <c r="H169" s="17">
        <f t="shared" si="149"/>
        <v>0</v>
      </c>
      <c r="I169" s="17">
        <f t="shared" si="149"/>
        <v>22.2</v>
      </c>
      <c r="J169" s="17">
        <f t="shared" ref="J169" si="150">J167+J168</f>
        <v>0</v>
      </c>
      <c r="K169" s="6">
        <f t="shared" si="148"/>
        <v>0</v>
      </c>
    </row>
    <row r="170" spans="1:11">
      <c r="A170" s="43" t="s">
        <v>76</v>
      </c>
      <c r="B170" s="44"/>
      <c r="C170" s="44"/>
      <c r="D170" s="44"/>
      <c r="E170" s="44"/>
      <c r="F170" s="44"/>
      <c r="G170" s="44"/>
      <c r="H170" s="44"/>
      <c r="I170" s="44"/>
      <c r="J170" s="44"/>
      <c r="K170" s="45"/>
    </row>
    <row r="171" spans="1:11">
      <c r="A171" s="56" t="s">
        <v>40</v>
      </c>
      <c r="B171" s="36"/>
      <c r="C171" s="23">
        <v>1055</v>
      </c>
      <c r="D171" s="23">
        <v>0</v>
      </c>
      <c r="E171" s="23"/>
      <c r="F171" s="23"/>
      <c r="G171" s="23"/>
      <c r="H171" s="23"/>
      <c r="I171" s="23"/>
      <c r="J171" s="23"/>
      <c r="K171" s="23"/>
    </row>
    <row r="172" spans="1:11" ht="30" customHeight="1">
      <c r="A172" s="35" t="s">
        <v>47</v>
      </c>
      <c r="B172" s="36"/>
      <c r="C172" s="23">
        <v>75870.600000000006</v>
      </c>
      <c r="D172" s="23">
        <v>8125.3</v>
      </c>
      <c r="E172" s="23">
        <f t="shared" ref="E172:E173" si="151">D172/C172*100</f>
        <v>10.709418404493967</v>
      </c>
      <c r="F172" s="23"/>
      <c r="G172" s="23"/>
      <c r="H172" s="23"/>
      <c r="I172" s="23">
        <v>515.6</v>
      </c>
      <c r="J172" s="23">
        <v>0</v>
      </c>
      <c r="K172" s="23">
        <f t="shared" ref="K172:K173" si="152">J172/I172*100</f>
        <v>0</v>
      </c>
    </row>
    <row r="173" spans="1:11">
      <c r="A173" s="46" t="s">
        <v>31</v>
      </c>
      <c r="B173" s="47"/>
      <c r="C173" s="17">
        <f>C171+C172</f>
        <v>76925.600000000006</v>
      </c>
      <c r="D173" s="17">
        <f>D171+D172</f>
        <v>8125.3</v>
      </c>
      <c r="E173" s="13">
        <f t="shared" si="151"/>
        <v>10.562543548571607</v>
      </c>
      <c r="F173" s="17">
        <f t="shared" ref="F173:I173" si="153">F171+F172</f>
        <v>0</v>
      </c>
      <c r="G173" s="17">
        <f t="shared" si="153"/>
        <v>0</v>
      </c>
      <c r="H173" s="17">
        <f t="shared" si="153"/>
        <v>0</v>
      </c>
      <c r="I173" s="17">
        <f t="shared" si="153"/>
        <v>515.6</v>
      </c>
      <c r="J173" s="17">
        <f t="shared" ref="J173" si="154">J171+J172</f>
        <v>0</v>
      </c>
      <c r="K173" s="13">
        <f t="shared" si="152"/>
        <v>0</v>
      </c>
    </row>
    <row r="174" spans="1:11">
      <c r="A174" s="37" t="s">
        <v>77</v>
      </c>
      <c r="B174" s="44"/>
      <c r="C174" s="44"/>
      <c r="D174" s="44"/>
      <c r="E174" s="44"/>
      <c r="F174" s="44"/>
      <c r="G174" s="44"/>
      <c r="H174" s="44"/>
      <c r="I174" s="44"/>
      <c r="J174" s="44"/>
      <c r="K174" s="45"/>
    </row>
    <row r="175" spans="1:11" ht="31.5" customHeight="1">
      <c r="A175" s="35" t="s">
        <v>47</v>
      </c>
      <c r="B175" s="36"/>
      <c r="C175" s="23">
        <v>1790</v>
      </c>
      <c r="D175" s="23">
        <v>176</v>
      </c>
      <c r="E175" s="23">
        <f t="shared" ref="E175:E176" si="155">D175/C175*100</f>
        <v>9.83240223463687</v>
      </c>
      <c r="F175" s="23"/>
      <c r="G175" s="23"/>
      <c r="H175" s="23"/>
      <c r="I175" s="23"/>
      <c r="J175" s="23"/>
      <c r="K175" s="23"/>
    </row>
    <row r="176" spans="1:11">
      <c r="A176" s="46" t="s">
        <v>31</v>
      </c>
      <c r="B176" s="47"/>
      <c r="C176" s="17">
        <f>C175</f>
        <v>1790</v>
      </c>
      <c r="D176" s="17">
        <f>D175</f>
        <v>176</v>
      </c>
      <c r="E176" s="17">
        <f t="shared" si="155"/>
        <v>9.83240223463687</v>
      </c>
      <c r="F176" s="17">
        <f t="shared" ref="F176:I176" si="156">F175</f>
        <v>0</v>
      </c>
      <c r="G176" s="17">
        <f t="shared" si="156"/>
        <v>0</v>
      </c>
      <c r="H176" s="17">
        <f t="shared" si="156"/>
        <v>0</v>
      </c>
      <c r="I176" s="17">
        <f t="shared" si="156"/>
        <v>0</v>
      </c>
      <c r="J176" s="17">
        <f t="shared" ref="J176" si="157">J175</f>
        <v>0</v>
      </c>
      <c r="K176" s="17"/>
    </row>
    <row r="177" spans="1:11">
      <c r="A177" s="37" t="s">
        <v>78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5"/>
    </row>
    <row r="178" spans="1:11" ht="31.5" customHeight="1">
      <c r="A178" s="35" t="s">
        <v>47</v>
      </c>
      <c r="B178" s="36"/>
      <c r="C178" s="23">
        <v>350</v>
      </c>
      <c r="D178" s="23">
        <v>82.4</v>
      </c>
      <c r="E178" s="23">
        <f t="shared" ref="E178:E179" si="158">D178/C178*100</f>
        <v>23.542857142857144</v>
      </c>
      <c r="F178" s="23"/>
      <c r="G178" s="23"/>
      <c r="H178" s="23"/>
      <c r="I178" s="23"/>
      <c r="J178" s="23"/>
      <c r="K178" s="23"/>
    </row>
    <row r="179" spans="1:11">
      <c r="A179" s="71" t="s">
        <v>31</v>
      </c>
      <c r="B179" s="72"/>
      <c r="C179" s="17">
        <f>C178</f>
        <v>350</v>
      </c>
      <c r="D179" s="17">
        <f>D178</f>
        <v>82.4</v>
      </c>
      <c r="E179" s="17">
        <f t="shared" si="158"/>
        <v>23.542857142857144</v>
      </c>
      <c r="F179" s="17">
        <f t="shared" ref="F179:G179" si="159">F178</f>
        <v>0</v>
      </c>
      <c r="G179" s="17">
        <f t="shared" si="159"/>
        <v>0</v>
      </c>
      <c r="H179" s="17"/>
      <c r="I179" s="17">
        <f t="shared" ref="I179:J179" si="160">I178</f>
        <v>0</v>
      </c>
      <c r="J179" s="17">
        <f t="shared" si="160"/>
        <v>0</v>
      </c>
      <c r="K179" s="17"/>
    </row>
    <row r="180" spans="1:11">
      <c r="A180" s="43" t="s">
        <v>79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5"/>
    </row>
    <row r="181" spans="1:11" ht="28.5" customHeight="1">
      <c r="A181" s="35" t="s">
        <v>47</v>
      </c>
      <c r="B181" s="36"/>
      <c r="C181" s="23">
        <v>0</v>
      </c>
      <c r="D181" s="23">
        <v>0</v>
      </c>
      <c r="E181" s="23" t="e">
        <f t="shared" ref="E181:E183" si="161">D181/C181*100</f>
        <v>#DIV/0!</v>
      </c>
      <c r="F181" s="23"/>
      <c r="G181" s="23"/>
      <c r="H181" s="23"/>
      <c r="I181" s="23"/>
      <c r="J181" s="23"/>
      <c r="K181" s="23"/>
    </row>
    <row r="182" spans="1:11">
      <c r="A182" s="71" t="s">
        <v>31</v>
      </c>
      <c r="B182" s="72"/>
      <c r="C182" s="17">
        <f>C181</f>
        <v>0</v>
      </c>
      <c r="D182" s="17">
        <f>D181</f>
        <v>0</v>
      </c>
      <c r="E182" s="13" t="e">
        <f t="shared" si="161"/>
        <v>#DIV/0!</v>
      </c>
      <c r="F182" s="17">
        <f t="shared" ref="F182:I182" si="162">F181</f>
        <v>0</v>
      </c>
      <c r="G182" s="17">
        <f t="shared" si="162"/>
        <v>0</v>
      </c>
      <c r="H182" s="17">
        <f t="shared" si="162"/>
        <v>0</v>
      </c>
      <c r="I182" s="17">
        <f t="shared" si="162"/>
        <v>0</v>
      </c>
      <c r="J182" s="17">
        <f t="shared" ref="J182" si="163">J181</f>
        <v>0</v>
      </c>
      <c r="K182" s="13"/>
    </row>
    <row r="183" spans="1:11">
      <c r="A183" s="48" t="s">
        <v>55</v>
      </c>
      <c r="B183" s="49"/>
      <c r="C183" s="18">
        <f>C165+C169+C173+C176+C179+C182</f>
        <v>80575.8</v>
      </c>
      <c r="D183" s="18">
        <f>D165+D169+D173+D176+D179+D182</f>
        <v>8529.7999999999993</v>
      </c>
      <c r="E183" s="7">
        <f t="shared" si="161"/>
        <v>10.586056855780518</v>
      </c>
      <c r="F183" s="18">
        <f t="shared" ref="F183:I183" si="164">F165+F169+F173+F176+F179+F182</f>
        <v>0</v>
      </c>
      <c r="G183" s="18">
        <f t="shared" si="164"/>
        <v>0</v>
      </c>
      <c r="H183" s="18">
        <f t="shared" si="164"/>
        <v>0</v>
      </c>
      <c r="I183" s="18">
        <f t="shared" si="164"/>
        <v>537.80000000000007</v>
      </c>
      <c r="J183" s="18">
        <f t="shared" ref="J183" si="165">J165+J169+J173+J176+J179+J182</f>
        <v>0</v>
      </c>
      <c r="K183" s="7">
        <f t="shared" ref="K183" si="166">J183/I183*100</f>
        <v>0</v>
      </c>
    </row>
    <row r="184" spans="1:11">
      <c r="A184" s="10" t="s">
        <v>25</v>
      </c>
      <c r="B184" s="50" t="s">
        <v>10</v>
      </c>
      <c r="C184" s="51"/>
      <c r="D184" s="51"/>
      <c r="E184" s="51"/>
      <c r="F184" s="51"/>
      <c r="G184" s="51"/>
      <c r="H184" s="51"/>
      <c r="I184" s="51"/>
      <c r="J184" s="51"/>
      <c r="K184" s="52"/>
    </row>
    <row r="185" spans="1:11">
      <c r="A185" s="43" t="s">
        <v>80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5"/>
    </row>
    <row r="186" spans="1:11">
      <c r="A186" s="56" t="s">
        <v>40</v>
      </c>
      <c r="B186" s="36"/>
      <c r="C186" s="23">
        <v>1900</v>
      </c>
      <c r="D186" s="23">
        <v>458.6</v>
      </c>
      <c r="E186" s="23">
        <f t="shared" ref="E186:E187" si="167">D186/C186*100</f>
        <v>24.13684210526316</v>
      </c>
      <c r="F186" s="23"/>
      <c r="G186" s="23"/>
      <c r="H186" s="23"/>
      <c r="I186" s="23"/>
      <c r="J186" s="23"/>
      <c r="K186" s="23"/>
    </row>
    <row r="187" spans="1:11">
      <c r="A187" s="66" t="s">
        <v>41</v>
      </c>
      <c r="B187" s="67"/>
      <c r="C187" s="17">
        <f>C186</f>
        <v>1900</v>
      </c>
      <c r="D187" s="17">
        <f>D186</f>
        <v>458.6</v>
      </c>
      <c r="E187" s="13">
        <f t="shared" si="167"/>
        <v>24.13684210526316</v>
      </c>
      <c r="F187" s="17">
        <f t="shared" ref="F187:G187" si="168">F186</f>
        <v>0</v>
      </c>
      <c r="G187" s="17">
        <f t="shared" si="168"/>
        <v>0</v>
      </c>
      <c r="H187" s="13"/>
      <c r="I187" s="17">
        <f t="shared" ref="I187:J187" si="169">I186</f>
        <v>0</v>
      </c>
      <c r="J187" s="17">
        <f t="shared" si="169"/>
        <v>0</v>
      </c>
      <c r="K187" s="13"/>
    </row>
    <row r="188" spans="1:11">
      <c r="A188" s="43" t="s">
        <v>81</v>
      </c>
      <c r="B188" s="44"/>
      <c r="C188" s="44"/>
      <c r="D188" s="44"/>
      <c r="E188" s="44"/>
      <c r="F188" s="44"/>
      <c r="G188" s="44"/>
      <c r="H188" s="44"/>
      <c r="I188" s="44"/>
      <c r="J188" s="44"/>
      <c r="K188" s="45"/>
    </row>
    <row r="189" spans="1:11">
      <c r="A189" s="56" t="s">
        <v>40</v>
      </c>
      <c r="B189" s="36"/>
      <c r="C189" s="23">
        <v>300</v>
      </c>
      <c r="D189" s="23">
        <v>0</v>
      </c>
      <c r="E189" s="6">
        <f t="shared" ref="E189:E190" si="170">D189/C189*100</f>
        <v>0</v>
      </c>
      <c r="F189" s="23"/>
      <c r="G189" s="23"/>
      <c r="H189" s="6"/>
      <c r="I189" s="23"/>
      <c r="J189" s="23"/>
      <c r="K189" s="6"/>
    </row>
    <row r="190" spans="1:11">
      <c r="A190" s="66" t="s">
        <v>41</v>
      </c>
      <c r="B190" s="67"/>
      <c r="C190" s="17">
        <f>C189</f>
        <v>300</v>
      </c>
      <c r="D190" s="17">
        <f>D189</f>
        <v>0</v>
      </c>
      <c r="E190" s="13">
        <f t="shared" si="170"/>
        <v>0</v>
      </c>
      <c r="F190" s="17">
        <f t="shared" ref="F190:G190" si="171">F189</f>
        <v>0</v>
      </c>
      <c r="G190" s="17">
        <f t="shared" si="171"/>
        <v>0</v>
      </c>
      <c r="H190" s="13"/>
      <c r="I190" s="17">
        <f t="shared" ref="I190:J190" si="172">I189</f>
        <v>0</v>
      </c>
      <c r="J190" s="17">
        <f t="shared" si="172"/>
        <v>0</v>
      </c>
      <c r="K190" s="13"/>
    </row>
    <row r="191" spans="1:11" ht="51" customHeight="1">
      <c r="A191" s="53" t="s">
        <v>82</v>
      </c>
      <c r="B191" s="54"/>
      <c r="C191" s="54"/>
      <c r="D191" s="54"/>
      <c r="E191" s="54"/>
      <c r="F191" s="54"/>
      <c r="G191" s="54"/>
      <c r="H191" s="54"/>
      <c r="I191" s="54"/>
      <c r="J191" s="54"/>
      <c r="K191" s="55"/>
    </row>
    <row r="192" spans="1:11">
      <c r="A192" s="56" t="s">
        <v>40</v>
      </c>
      <c r="B192" s="36"/>
      <c r="C192" s="23">
        <v>18550</v>
      </c>
      <c r="D192" s="23">
        <v>2296.4</v>
      </c>
      <c r="E192" s="23">
        <f t="shared" ref="E192:E194" si="173">D192/C192*100</f>
        <v>12.379514824797845</v>
      </c>
      <c r="F192" s="23"/>
      <c r="G192" s="23"/>
      <c r="H192" s="23"/>
      <c r="I192" s="23"/>
      <c r="J192" s="23"/>
      <c r="K192" s="23"/>
    </row>
    <row r="193" spans="1:11">
      <c r="A193" s="66" t="s">
        <v>41</v>
      </c>
      <c r="B193" s="67"/>
      <c r="C193" s="17">
        <f>C192</f>
        <v>18550</v>
      </c>
      <c r="D193" s="17">
        <f>D192</f>
        <v>2296.4</v>
      </c>
      <c r="E193" s="13">
        <f t="shared" si="173"/>
        <v>12.379514824797845</v>
      </c>
      <c r="F193" s="17">
        <f t="shared" ref="F193:G193" si="174">F192</f>
        <v>0</v>
      </c>
      <c r="G193" s="17">
        <f t="shared" si="174"/>
        <v>0</v>
      </c>
      <c r="H193" s="13"/>
      <c r="I193" s="17">
        <f t="shared" ref="I193:J193" si="175">I192</f>
        <v>0</v>
      </c>
      <c r="J193" s="17">
        <f t="shared" si="175"/>
        <v>0</v>
      </c>
      <c r="K193" s="13"/>
    </row>
    <row r="194" spans="1:11">
      <c r="A194" s="48" t="s">
        <v>55</v>
      </c>
      <c r="B194" s="49"/>
      <c r="C194" s="18">
        <f>C187+C190+C193</f>
        <v>20750</v>
      </c>
      <c r="D194" s="18">
        <f>D187+D190+D193</f>
        <v>2755</v>
      </c>
      <c r="E194" s="7">
        <f t="shared" si="173"/>
        <v>13.277108433734941</v>
      </c>
      <c r="F194" s="18">
        <f t="shared" ref="F194:G194" si="176">F187+F190+F193</f>
        <v>0</v>
      </c>
      <c r="G194" s="18">
        <f t="shared" si="176"/>
        <v>0</v>
      </c>
      <c r="H194" s="7"/>
      <c r="I194" s="18">
        <f t="shared" ref="I194:J194" si="177">I187+I190+I193</f>
        <v>0</v>
      </c>
      <c r="J194" s="18">
        <f t="shared" si="177"/>
        <v>0</v>
      </c>
      <c r="K194" s="7"/>
    </row>
    <row r="195" spans="1:11">
      <c r="A195" s="10">
        <v>10</v>
      </c>
      <c r="B195" s="50" t="s">
        <v>11</v>
      </c>
      <c r="C195" s="51"/>
      <c r="D195" s="51"/>
      <c r="E195" s="51"/>
      <c r="F195" s="51"/>
      <c r="G195" s="51"/>
      <c r="H195" s="51"/>
      <c r="I195" s="51"/>
      <c r="J195" s="51"/>
      <c r="K195" s="52"/>
    </row>
    <row r="196" spans="1:11">
      <c r="A196" s="37" t="s">
        <v>84</v>
      </c>
      <c r="B196" s="44"/>
      <c r="C196" s="44"/>
      <c r="D196" s="44"/>
      <c r="E196" s="44"/>
      <c r="F196" s="44"/>
      <c r="G196" s="44"/>
      <c r="H196" s="44"/>
      <c r="I196" s="44"/>
      <c r="J196" s="44"/>
      <c r="K196" s="45"/>
    </row>
    <row r="197" spans="1:11" ht="30" customHeight="1">
      <c r="A197" s="68" t="s">
        <v>45</v>
      </c>
      <c r="B197" s="69"/>
      <c r="C197" s="23">
        <v>50</v>
      </c>
      <c r="D197" s="23">
        <v>0</v>
      </c>
      <c r="E197" s="23"/>
      <c r="F197" s="23"/>
      <c r="G197" s="23"/>
      <c r="H197" s="23"/>
      <c r="I197" s="23"/>
      <c r="J197" s="23"/>
      <c r="K197" s="23"/>
    </row>
    <row r="198" spans="1:11" ht="30.75" customHeight="1">
      <c r="A198" s="35" t="s">
        <v>60</v>
      </c>
      <c r="B198" s="36"/>
      <c r="C198" s="23">
        <v>250</v>
      </c>
      <c r="D198" s="23">
        <v>0</v>
      </c>
      <c r="E198" s="6">
        <f t="shared" ref="E198:E199" si="178">D198/C198*100</f>
        <v>0</v>
      </c>
      <c r="F198" s="23"/>
      <c r="G198" s="23"/>
      <c r="H198" s="6"/>
      <c r="I198" s="23"/>
      <c r="J198" s="23"/>
      <c r="K198" s="6"/>
    </row>
    <row r="199" spans="1:11">
      <c r="A199" s="46" t="s">
        <v>31</v>
      </c>
      <c r="B199" s="47"/>
      <c r="C199" s="17">
        <f>C198+C197</f>
        <v>300</v>
      </c>
      <c r="D199" s="17">
        <f>D198+D197</f>
        <v>0</v>
      </c>
      <c r="E199" s="13">
        <f t="shared" si="178"/>
        <v>0</v>
      </c>
      <c r="F199" s="17">
        <f t="shared" ref="F199:G199" si="179">F198+F197</f>
        <v>0</v>
      </c>
      <c r="G199" s="17">
        <f t="shared" si="179"/>
        <v>0</v>
      </c>
      <c r="H199" s="13"/>
      <c r="I199" s="17">
        <f t="shared" ref="I199:J199" si="180">I198+I197</f>
        <v>0</v>
      </c>
      <c r="J199" s="17">
        <f t="shared" si="180"/>
        <v>0</v>
      </c>
      <c r="K199" s="13"/>
    </row>
    <row r="200" spans="1:11" ht="15.75" customHeight="1">
      <c r="A200" s="43" t="s">
        <v>85</v>
      </c>
      <c r="B200" s="70"/>
      <c r="C200" s="63"/>
      <c r="D200" s="63"/>
      <c r="E200" s="63"/>
      <c r="F200" s="63"/>
      <c r="G200" s="63"/>
      <c r="H200" s="63"/>
      <c r="I200" s="63"/>
      <c r="J200" s="63"/>
      <c r="K200" s="64"/>
    </row>
    <row r="201" spans="1:11" ht="30.75" customHeight="1">
      <c r="A201" s="35" t="s">
        <v>60</v>
      </c>
      <c r="B201" s="36"/>
      <c r="C201" s="23">
        <v>2700</v>
      </c>
      <c r="D201" s="23">
        <v>294.7</v>
      </c>
      <c r="E201" s="23">
        <f t="shared" ref="E201:E202" si="181">D201/C201*100</f>
        <v>10.914814814814815</v>
      </c>
      <c r="F201" s="23"/>
      <c r="G201" s="23"/>
      <c r="H201" s="23"/>
      <c r="I201" s="23"/>
      <c r="J201" s="23"/>
      <c r="K201" s="23"/>
    </row>
    <row r="202" spans="1:11">
      <c r="A202" s="46" t="s">
        <v>31</v>
      </c>
      <c r="B202" s="47"/>
      <c r="C202" s="17">
        <f>C201</f>
        <v>2700</v>
      </c>
      <c r="D202" s="17">
        <f>D201</f>
        <v>294.7</v>
      </c>
      <c r="E202" s="17">
        <f t="shared" si="181"/>
        <v>10.914814814814815</v>
      </c>
      <c r="F202" s="17">
        <f t="shared" ref="F202:G202" si="182">F201</f>
        <v>0</v>
      </c>
      <c r="G202" s="17">
        <f t="shared" si="182"/>
        <v>0</v>
      </c>
      <c r="H202" s="17"/>
      <c r="I202" s="17">
        <f t="shared" ref="I202:J202" si="183">I201</f>
        <v>0</v>
      </c>
      <c r="J202" s="17">
        <f t="shared" si="183"/>
        <v>0</v>
      </c>
      <c r="K202" s="17"/>
    </row>
    <row r="203" spans="1:11">
      <c r="A203" s="37" t="s">
        <v>86</v>
      </c>
      <c r="B203" s="63"/>
      <c r="C203" s="63"/>
      <c r="D203" s="63"/>
      <c r="E203" s="63"/>
      <c r="F203" s="63"/>
      <c r="G203" s="63"/>
      <c r="H203" s="63"/>
      <c r="I203" s="63"/>
      <c r="J203" s="63"/>
      <c r="K203" s="64"/>
    </row>
    <row r="204" spans="1:11" ht="28.5" customHeight="1">
      <c r="A204" s="35" t="s">
        <v>60</v>
      </c>
      <c r="B204" s="36"/>
      <c r="C204" s="4">
        <v>2304</v>
      </c>
      <c r="D204" s="4">
        <v>185</v>
      </c>
      <c r="E204" s="6">
        <f t="shared" ref="E204:E206" si="184">D204/C204*100</f>
        <v>8.0295138888888893</v>
      </c>
      <c r="F204" s="3"/>
      <c r="G204" s="3"/>
      <c r="H204" s="6"/>
      <c r="I204" s="3"/>
      <c r="J204" s="3"/>
      <c r="K204" s="6"/>
    </row>
    <row r="205" spans="1:11">
      <c r="A205" s="46" t="s">
        <v>31</v>
      </c>
      <c r="B205" s="47"/>
      <c r="C205" s="19">
        <f>C204</f>
        <v>2304</v>
      </c>
      <c r="D205" s="19">
        <f>D204</f>
        <v>185</v>
      </c>
      <c r="E205" s="6">
        <f t="shared" si="184"/>
        <v>8.0295138888888893</v>
      </c>
      <c r="F205" s="19">
        <f t="shared" ref="F205:G205" si="185">F204</f>
        <v>0</v>
      </c>
      <c r="G205" s="19">
        <f t="shared" si="185"/>
        <v>0</v>
      </c>
      <c r="H205" s="6"/>
      <c r="I205" s="19">
        <f t="shared" ref="I205:J205" si="186">I204</f>
        <v>0</v>
      </c>
      <c r="J205" s="19">
        <f t="shared" si="186"/>
        <v>0</v>
      </c>
      <c r="K205" s="6"/>
    </row>
    <row r="206" spans="1:11">
      <c r="A206" s="48" t="s">
        <v>55</v>
      </c>
      <c r="B206" s="49"/>
      <c r="C206" s="20">
        <f>C199+C202+C205</f>
        <v>5304</v>
      </c>
      <c r="D206" s="20">
        <f>D199+D202+D205</f>
        <v>479.7</v>
      </c>
      <c r="E206" s="6">
        <f t="shared" si="184"/>
        <v>9.0441176470588225</v>
      </c>
      <c r="F206" s="20">
        <f>F199+F202+F205</f>
        <v>0</v>
      </c>
      <c r="G206" s="20">
        <f>G199+G202+G205</f>
        <v>0</v>
      </c>
      <c r="H206" s="6"/>
      <c r="I206" s="20">
        <f>I199+I202+I205</f>
        <v>0</v>
      </c>
      <c r="J206" s="20">
        <f>J199+J202+J205</f>
        <v>0</v>
      </c>
      <c r="K206" s="6"/>
    </row>
    <row r="207" spans="1:11">
      <c r="A207" s="10">
        <v>11</v>
      </c>
      <c r="B207" s="50" t="s">
        <v>12</v>
      </c>
      <c r="C207" s="51"/>
      <c r="D207" s="51"/>
      <c r="E207" s="51"/>
      <c r="F207" s="51"/>
      <c r="G207" s="51"/>
      <c r="H207" s="51"/>
      <c r="I207" s="51"/>
      <c r="J207" s="51"/>
      <c r="K207" s="52"/>
    </row>
    <row r="208" spans="1:11">
      <c r="A208" s="37" t="s">
        <v>87</v>
      </c>
      <c r="B208" s="63"/>
      <c r="C208" s="63"/>
      <c r="D208" s="63"/>
      <c r="E208" s="63"/>
      <c r="F208" s="63"/>
      <c r="G208" s="63"/>
      <c r="H208" s="63"/>
      <c r="I208" s="63"/>
      <c r="J208" s="63"/>
      <c r="K208" s="64"/>
    </row>
    <row r="209" spans="1:13">
      <c r="A209" s="56" t="s">
        <v>40</v>
      </c>
      <c r="B209" s="36"/>
      <c r="C209" s="23">
        <v>800</v>
      </c>
      <c r="D209" s="23">
        <v>0</v>
      </c>
      <c r="E209" s="23">
        <f t="shared" ref="E209:E210" si="187">D209/C209*100</f>
        <v>0</v>
      </c>
      <c r="F209" s="23"/>
      <c r="G209" s="23"/>
      <c r="H209" s="23"/>
      <c r="I209" s="23"/>
      <c r="J209" s="23"/>
      <c r="K209" s="23"/>
    </row>
    <row r="210" spans="1:13">
      <c r="A210" s="46" t="s">
        <v>31</v>
      </c>
      <c r="B210" s="47"/>
      <c r="C210" s="24">
        <f>C209</f>
        <v>800</v>
      </c>
      <c r="D210" s="24">
        <f>D209</f>
        <v>0</v>
      </c>
      <c r="E210" s="17">
        <f t="shared" si="187"/>
        <v>0</v>
      </c>
      <c r="F210" s="24">
        <f t="shared" ref="F210:G210" si="188">F209</f>
        <v>0</v>
      </c>
      <c r="G210" s="24">
        <f t="shared" si="188"/>
        <v>0</v>
      </c>
      <c r="H210" s="17"/>
      <c r="I210" s="24">
        <f t="shared" ref="I210:J210" si="189">I209</f>
        <v>0</v>
      </c>
      <c r="J210" s="24">
        <f t="shared" si="189"/>
        <v>0</v>
      </c>
      <c r="K210" s="17"/>
      <c r="L210" s="21"/>
      <c r="M210" s="21"/>
    </row>
    <row r="211" spans="1:13">
      <c r="A211" s="37" t="s">
        <v>88</v>
      </c>
      <c r="B211" s="63"/>
      <c r="C211" s="63"/>
      <c r="D211" s="63"/>
      <c r="E211" s="63"/>
      <c r="F211" s="63"/>
      <c r="G211" s="63"/>
      <c r="H211" s="63"/>
      <c r="I211" s="63"/>
      <c r="J211" s="63"/>
      <c r="K211" s="64"/>
    </row>
    <row r="212" spans="1:13">
      <c r="A212" s="56" t="s">
        <v>40</v>
      </c>
      <c r="B212" s="36"/>
      <c r="C212" s="23">
        <v>400</v>
      </c>
      <c r="D212" s="23">
        <v>0</v>
      </c>
      <c r="E212" s="23">
        <f t="shared" ref="E212:E214" si="190">D212/C212*100</f>
        <v>0</v>
      </c>
      <c r="F212" s="23"/>
      <c r="G212" s="23"/>
      <c r="H212" s="23"/>
      <c r="I212" s="23"/>
      <c r="J212" s="23"/>
      <c r="K212" s="23"/>
    </row>
    <row r="213" spans="1:13">
      <c r="A213" s="46" t="s">
        <v>31</v>
      </c>
      <c r="B213" s="47"/>
      <c r="C213" s="17">
        <f>C212</f>
        <v>400</v>
      </c>
      <c r="D213" s="17">
        <f>D212</f>
        <v>0</v>
      </c>
      <c r="E213" s="17">
        <f t="shared" si="190"/>
        <v>0</v>
      </c>
      <c r="F213" s="17">
        <f t="shared" ref="F213:G213" si="191">F212</f>
        <v>0</v>
      </c>
      <c r="G213" s="17">
        <f t="shared" si="191"/>
        <v>0</v>
      </c>
      <c r="H213" s="17"/>
      <c r="I213" s="17">
        <f t="shared" ref="I213:J213" si="192">I212</f>
        <v>0</v>
      </c>
      <c r="J213" s="17">
        <f t="shared" si="192"/>
        <v>0</v>
      </c>
      <c r="K213" s="17"/>
    </row>
    <row r="214" spans="1:13">
      <c r="A214" s="48" t="s">
        <v>55</v>
      </c>
      <c r="B214" s="49"/>
      <c r="C214" s="15">
        <f>C210+C213</f>
        <v>1200</v>
      </c>
      <c r="D214" s="15">
        <f>D210+D213</f>
        <v>0</v>
      </c>
      <c r="E214" s="7">
        <f t="shared" si="190"/>
        <v>0</v>
      </c>
      <c r="F214" s="15">
        <f t="shared" ref="F214:G214" si="193">F210+F213</f>
        <v>0</v>
      </c>
      <c r="G214" s="15">
        <f t="shared" si="193"/>
        <v>0</v>
      </c>
      <c r="H214" s="7"/>
      <c r="I214" s="15">
        <f t="shared" ref="I214:J214" si="194">I210+I213</f>
        <v>0</v>
      </c>
      <c r="J214" s="15">
        <f t="shared" si="194"/>
        <v>0</v>
      </c>
      <c r="K214" s="7"/>
    </row>
    <row r="215" spans="1:13">
      <c r="A215" s="10">
        <v>12</v>
      </c>
      <c r="B215" s="50" t="s">
        <v>13</v>
      </c>
      <c r="C215" s="51"/>
      <c r="D215" s="51"/>
      <c r="E215" s="51"/>
      <c r="F215" s="51"/>
      <c r="G215" s="51"/>
      <c r="H215" s="51"/>
      <c r="I215" s="51"/>
      <c r="J215" s="51"/>
      <c r="K215" s="52"/>
    </row>
    <row r="216" spans="1:13">
      <c r="A216" s="43" t="s">
        <v>89</v>
      </c>
      <c r="B216" s="63"/>
      <c r="C216" s="63"/>
      <c r="D216" s="63"/>
      <c r="E216" s="63"/>
      <c r="F216" s="63"/>
      <c r="G216" s="63"/>
      <c r="H216" s="63"/>
      <c r="I216" s="63"/>
      <c r="J216" s="63"/>
      <c r="K216" s="64"/>
    </row>
    <row r="217" spans="1:13" ht="30.75" customHeight="1">
      <c r="A217" s="35" t="s">
        <v>90</v>
      </c>
      <c r="B217" s="65"/>
      <c r="C217" s="23">
        <v>5029.3</v>
      </c>
      <c r="D217" s="23">
        <v>538.1</v>
      </c>
      <c r="E217" s="23">
        <f t="shared" ref="E217:E218" si="195">D217/C217*100</f>
        <v>10.699302089754042</v>
      </c>
      <c r="F217" s="23"/>
      <c r="G217" s="23"/>
      <c r="H217" s="23"/>
      <c r="I217" s="23">
        <v>505.3</v>
      </c>
      <c r="J217" s="23">
        <v>50.9</v>
      </c>
      <c r="K217" s="23">
        <f t="shared" ref="K217:K218" si="196">J217/I217*100</f>
        <v>10.073223827429249</v>
      </c>
    </row>
    <row r="218" spans="1:13">
      <c r="A218" s="46" t="s">
        <v>31</v>
      </c>
      <c r="B218" s="47"/>
      <c r="C218" s="17">
        <f>C217</f>
        <v>5029.3</v>
      </c>
      <c r="D218" s="17">
        <f>D217</f>
        <v>538.1</v>
      </c>
      <c r="E218" s="17">
        <f t="shared" si="195"/>
        <v>10.699302089754042</v>
      </c>
      <c r="F218" s="17">
        <f t="shared" ref="F218:G218" si="197">F217</f>
        <v>0</v>
      </c>
      <c r="G218" s="17">
        <f t="shared" si="197"/>
        <v>0</v>
      </c>
      <c r="H218" s="17"/>
      <c r="I218" s="17">
        <f t="shared" ref="I218:J218" si="198">I217</f>
        <v>505.3</v>
      </c>
      <c r="J218" s="17">
        <f t="shared" si="198"/>
        <v>50.9</v>
      </c>
      <c r="K218" s="17">
        <f t="shared" si="196"/>
        <v>10.073223827429249</v>
      </c>
      <c r="L218" s="21"/>
      <c r="M218" s="21"/>
    </row>
    <row r="219" spans="1:13">
      <c r="A219" s="43" t="s">
        <v>91</v>
      </c>
      <c r="B219" s="63"/>
      <c r="C219" s="63"/>
      <c r="D219" s="63"/>
      <c r="E219" s="63"/>
      <c r="F219" s="63"/>
      <c r="G219" s="63"/>
      <c r="H219" s="63"/>
      <c r="I219" s="63"/>
      <c r="J219" s="63"/>
      <c r="K219" s="64"/>
    </row>
    <row r="220" spans="1:13" ht="30.75" customHeight="1">
      <c r="A220" s="35" t="s">
        <v>90</v>
      </c>
      <c r="B220" s="65"/>
      <c r="C220" s="23">
        <v>7337.2</v>
      </c>
      <c r="D220" s="23">
        <v>0</v>
      </c>
      <c r="E220" s="23">
        <f t="shared" ref="E220:E221" si="199">D220/C220*100</f>
        <v>0</v>
      </c>
      <c r="F220" s="23">
        <v>213.6</v>
      </c>
      <c r="G220" s="23">
        <v>0</v>
      </c>
      <c r="H220" s="23">
        <f t="shared" ref="H220:H231" si="200">G220/F220*100</f>
        <v>0</v>
      </c>
      <c r="I220" s="23">
        <v>7123.6</v>
      </c>
      <c r="J220" s="23">
        <v>0</v>
      </c>
      <c r="K220" s="23">
        <f t="shared" ref="K220:K221" si="201">J220/I220*100</f>
        <v>0</v>
      </c>
    </row>
    <row r="221" spans="1:13">
      <c r="A221" s="46" t="s">
        <v>31</v>
      </c>
      <c r="B221" s="47"/>
      <c r="C221" s="17">
        <f>C220</f>
        <v>7337.2</v>
      </c>
      <c r="D221" s="17">
        <f>D220</f>
        <v>0</v>
      </c>
      <c r="E221" s="17">
        <f t="shared" si="199"/>
        <v>0</v>
      </c>
      <c r="F221" s="17">
        <f t="shared" ref="F221:G221" si="202">F220</f>
        <v>213.6</v>
      </c>
      <c r="G221" s="17">
        <f t="shared" si="202"/>
        <v>0</v>
      </c>
      <c r="H221" s="17">
        <f t="shared" si="200"/>
        <v>0</v>
      </c>
      <c r="I221" s="17">
        <f t="shared" ref="I221:J221" si="203">I220</f>
        <v>7123.6</v>
      </c>
      <c r="J221" s="17">
        <f t="shared" si="203"/>
        <v>0</v>
      </c>
      <c r="K221" s="17">
        <f t="shared" si="201"/>
        <v>0</v>
      </c>
    </row>
    <row r="222" spans="1:13">
      <c r="A222" s="43" t="s">
        <v>92</v>
      </c>
      <c r="B222" s="63"/>
      <c r="C222" s="63"/>
      <c r="D222" s="63"/>
      <c r="E222" s="63"/>
      <c r="F222" s="63"/>
      <c r="G222" s="63"/>
      <c r="H222" s="63"/>
      <c r="I222" s="63"/>
      <c r="J222" s="63"/>
      <c r="K222" s="64"/>
    </row>
    <row r="223" spans="1:13" ht="30.75" customHeight="1">
      <c r="A223" s="35" t="s">
        <v>90</v>
      </c>
      <c r="B223" s="65"/>
      <c r="C223" s="23">
        <v>0</v>
      </c>
      <c r="D223" s="23">
        <v>0</v>
      </c>
      <c r="E223" s="23"/>
      <c r="F223" s="23"/>
      <c r="G223" s="23"/>
      <c r="H223" s="23"/>
      <c r="I223" s="23"/>
      <c r="J223" s="23"/>
      <c r="K223" s="23"/>
    </row>
    <row r="224" spans="1:13">
      <c r="A224" s="46" t="s">
        <v>31</v>
      </c>
      <c r="B224" s="47"/>
      <c r="C224" s="17">
        <f>C223</f>
        <v>0</v>
      </c>
      <c r="D224" s="17">
        <f>D223</f>
        <v>0</v>
      </c>
      <c r="E224" s="23"/>
      <c r="F224" s="17">
        <f t="shared" ref="F224:G224" si="204">F223</f>
        <v>0</v>
      </c>
      <c r="G224" s="17">
        <f t="shared" si="204"/>
        <v>0</v>
      </c>
      <c r="H224" s="23"/>
      <c r="I224" s="17">
        <f t="shared" ref="I224:J224" si="205">I223</f>
        <v>0</v>
      </c>
      <c r="J224" s="17">
        <f t="shared" si="205"/>
        <v>0</v>
      </c>
      <c r="K224" s="23"/>
    </row>
    <row r="225" spans="1:11">
      <c r="A225" s="43" t="s">
        <v>93</v>
      </c>
      <c r="B225" s="63"/>
      <c r="C225" s="63"/>
      <c r="D225" s="63"/>
      <c r="E225" s="63"/>
      <c r="F225" s="63"/>
      <c r="G225" s="63"/>
      <c r="H225" s="63"/>
      <c r="I225" s="63"/>
      <c r="J225" s="63"/>
      <c r="K225" s="64"/>
    </row>
    <row r="226" spans="1:11" ht="30.75" customHeight="1">
      <c r="A226" s="35" t="s">
        <v>90</v>
      </c>
      <c r="B226" s="65"/>
      <c r="C226" s="23">
        <v>358.4</v>
      </c>
      <c r="D226" s="23">
        <v>0</v>
      </c>
      <c r="E226" s="23">
        <f t="shared" ref="E226:E227" si="206">D226/C226*100</f>
        <v>0</v>
      </c>
      <c r="F226" s="23"/>
      <c r="G226" s="23"/>
      <c r="H226" s="23"/>
      <c r="I226" s="23">
        <v>358.4</v>
      </c>
      <c r="J226" s="23">
        <v>0</v>
      </c>
      <c r="K226" s="23">
        <f t="shared" ref="K226:K227" si="207">J226/I226*100</f>
        <v>0</v>
      </c>
    </row>
    <row r="227" spans="1:11">
      <c r="A227" s="46" t="s">
        <v>31</v>
      </c>
      <c r="B227" s="47"/>
      <c r="C227" s="17">
        <f>C226</f>
        <v>358.4</v>
      </c>
      <c r="D227" s="17">
        <f>D226</f>
        <v>0</v>
      </c>
      <c r="E227" s="17">
        <f t="shared" si="206"/>
        <v>0</v>
      </c>
      <c r="F227" s="17">
        <f t="shared" ref="F227:G227" si="208">F226</f>
        <v>0</v>
      </c>
      <c r="G227" s="17">
        <f t="shared" si="208"/>
        <v>0</v>
      </c>
      <c r="H227" s="17"/>
      <c r="I227" s="17">
        <f t="shared" ref="I227:J227" si="209">I226</f>
        <v>358.4</v>
      </c>
      <c r="J227" s="17">
        <f t="shared" si="209"/>
        <v>0</v>
      </c>
      <c r="K227" s="17">
        <f t="shared" si="207"/>
        <v>0</v>
      </c>
    </row>
    <row r="228" spans="1:11">
      <c r="A228" s="43" t="s">
        <v>94</v>
      </c>
      <c r="B228" s="63"/>
      <c r="C228" s="63"/>
      <c r="D228" s="63"/>
      <c r="E228" s="63"/>
      <c r="F228" s="63"/>
      <c r="G228" s="63"/>
      <c r="H228" s="63"/>
      <c r="I228" s="63"/>
      <c r="J228" s="63"/>
      <c r="K228" s="64"/>
    </row>
    <row r="229" spans="1:11" ht="33" customHeight="1">
      <c r="A229" s="35" t="s">
        <v>90</v>
      </c>
      <c r="B229" s="65"/>
      <c r="C229" s="23">
        <v>200</v>
      </c>
      <c r="D229" s="23">
        <v>0</v>
      </c>
      <c r="E229" s="23">
        <f t="shared" ref="E229:E231" si="210">D229/C229*100</f>
        <v>0</v>
      </c>
      <c r="F229" s="23"/>
      <c r="G229" s="23"/>
      <c r="H229" s="23"/>
      <c r="I229" s="23">
        <v>0</v>
      </c>
      <c r="J229" s="23">
        <v>0</v>
      </c>
      <c r="K229" s="23"/>
    </row>
    <row r="230" spans="1:11">
      <c r="A230" s="66" t="s">
        <v>41</v>
      </c>
      <c r="B230" s="67"/>
      <c r="C230" s="17">
        <f>C229</f>
        <v>200</v>
      </c>
      <c r="D230" s="17">
        <f>D229</f>
        <v>0</v>
      </c>
      <c r="E230" s="17">
        <f t="shared" si="210"/>
        <v>0</v>
      </c>
      <c r="F230" s="17">
        <f t="shared" ref="F230:G230" si="211">F229</f>
        <v>0</v>
      </c>
      <c r="G230" s="17">
        <f t="shared" si="211"/>
        <v>0</v>
      </c>
      <c r="H230" s="17"/>
      <c r="I230" s="17">
        <f t="shared" ref="I230:J230" si="212">I229</f>
        <v>0</v>
      </c>
      <c r="J230" s="17">
        <f t="shared" si="212"/>
        <v>0</v>
      </c>
      <c r="K230" s="17"/>
    </row>
    <row r="231" spans="1:11">
      <c r="A231" s="48" t="s">
        <v>55</v>
      </c>
      <c r="B231" s="49"/>
      <c r="C231" s="18">
        <f>C218+C221+C230+C227</f>
        <v>12924.9</v>
      </c>
      <c r="D231" s="18">
        <f>D218+D221+D230+D227</f>
        <v>538.1</v>
      </c>
      <c r="E231" s="16">
        <f t="shared" si="210"/>
        <v>4.1632817275182017</v>
      </c>
      <c r="F231" s="18">
        <f t="shared" ref="F231:G231" si="213">F218+F221+F230+F227</f>
        <v>213.6</v>
      </c>
      <c r="G231" s="18">
        <f t="shared" si="213"/>
        <v>0</v>
      </c>
      <c r="H231" s="16">
        <f t="shared" si="200"/>
        <v>0</v>
      </c>
      <c r="I231" s="18">
        <f t="shared" ref="I231:J231" si="214">I218+I221+I230+I227</f>
        <v>7987.3</v>
      </c>
      <c r="J231" s="18">
        <f t="shared" si="214"/>
        <v>50.9</v>
      </c>
      <c r="K231" s="16">
        <f t="shared" ref="K231" si="215">J231/I231*100</f>
        <v>0.63726165287393732</v>
      </c>
    </row>
    <row r="232" spans="1:11">
      <c r="A232" s="10">
        <v>13</v>
      </c>
      <c r="B232" s="50" t="s">
        <v>14</v>
      </c>
      <c r="C232" s="51"/>
      <c r="D232" s="51"/>
      <c r="E232" s="51"/>
      <c r="F232" s="51"/>
      <c r="G232" s="51"/>
      <c r="H232" s="51"/>
      <c r="I232" s="51"/>
      <c r="J232" s="51"/>
      <c r="K232" s="52"/>
    </row>
    <row r="233" spans="1:11" ht="34.5" customHeight="1">
      <c r="A233" s="43" t="s">
        <v>95</v>
      </c>
      <c r="B233" s="63"/>
      <c r="C233" s="63"/>
      <c r="D233" s="63"/>
      <c r="E233" s="63"/>
      <c r="F233" s="63"/>
      <c r="G233" s="63"/>
      <c r="H233" s="63"/>
      <c r="I233" s="63"/>
      <c r="J233" s="63"/>
      <c r="K233" s="64"/>
    </row>
    <row r="234" spans="1:11" ht="32.25" customHeight="1">
      <c r="A234" s="56" t="s">
        <v>45</v>
      </c>
      <c r="B234" s="36"/>
      <c r="C234" s="23">
        <v>2463</v>
      </c>
      <c r="D234" s="23">
        <v>0</v>
      </c>
      <c r="E234" s="23">
        <f t="shared" ref="E234:E235" si="216">D234/C234*100</f>
        <v>0</v>
      </c>
      <c r="F234" s="23"/>
      <c r="G234" s="23"/>
      <c r="H234" s="23"/>
      <c r="I234" s="23">
        <v>1823</v>
      </c>
      <c r="J234" s="23">
        <v>0</v>
      </c>
      <c r="K234" s="23">
        <f t="shared" ref="K234:K235" si="217">J234/I234*100</f>
        <v>0</v>
      </c>
    </row>
    <row r="235" spans="1:11">
      <c r="A235" s="46" t="s">
        <v>31</v>
      </c>
      <c r="B235" s="47"/>
      <c r="C235" s="17">
        <f>C234</f>
        <v>2463</v>
      </c>
      <c r="D235" s="17">
        <f>D234</f>
        <v>0</v>
      </c>
      <c r="E235" s="17">
        <f t="shared" si="216"/>
        <v>0</v>
      </c>
      <c r="F235" s="17">
        <f t="shared" ref="F235:G235" si="218">F234</f>
        <v>0</v>
      </c>
      <c r="G235" s="17">
        <f t="shared" si="218"/>
        <v>0</v>
      </c>
      <c r="H235" s="17"/>
      <c r="I235" s="17">
        <f t="shared" ref="I235:J235" si="219">I234</f>
        <v>1823</v>
      </c>
      <c r="J235" s="17">
        <f t="shared" si="219"/>
        <v>0</v>
      </c>
      <c r="K235" s="17">
        <f t="shared" si="217"/>
        <v>0</v>
      </c>
    </row>
    <row r="236" spans="1:11" ht="32.25" customHeight="1">
      <c r="A236" s="43" t="s">
        <v>96</v>
      </c>
      <c r="B236" s="63"/>
      <c r="C236" s="63"/>
      <c r="D236" s="63"/>
      <c r="E236" s="63"/>
      <c r="F236" s="63"/>
      <c r="G236" s="63"/>
      <c r="H236" s="63"/>
      <c r="I236" s="63"/>
      <c r="J236" s="63"/>
      <c r="K236" s="64"/>
    </row>
    <row r="237" spans="1:11" ht="30.75" customHeight="1">
      <c r="A237" s="56" t="s">
        <v>45</v>
      </c>
      <c r="B237" s="36"/>
      <c r="C237" s="23">
        <v>479.2</v>
      </c>
      <c r="D237" s="23">
        <v>0</v>
      </c>
      <c r="E237" s="23">
        <f t="shared" ref="E237:E239" si="220">D237/C237*100</f>
        <v>0</v>
      </c>
      <c r="F237" s="23"/>
      <c r="G237" s="23"/>
      <c r="H237" s="23"/>
      <c r="I237" s="23">
        <v>79.2</v>
      </c>
      <c r="J237" s="23">
        <v>0</v>
      </c>
      <c r="K237" s="23">
        <f t="shared" ref="K237:K239" si="221">J237/I237*100</f>
        <v>0</v>
      </c>
    </row>
    <row r="238" spans="1:11" ht="30.75" customHeight="1">
      <c r="A238" s="35" t="s">
        <v>60</v>
      </c>
      <c r="B238" s="36"/>
      <c r="C238" s="23">
        <v>60</v>
      </c>
      <c r="D238" s="23">
        <v>0</v>
      </c>
      <c r="E238" s="23">
        <f t="shared" si="220"/>
        <v>0</v>
      </c>
      <c r="F238" s="23"/>
      <c r="G238" s="23"/>
      <c r="H238" s="23"/>
      <c r="I238" s="23"/>
      <c r="J238" s="23"/>
      <c r="K238" s="23"/>
    </row>
    <row r="239" spans="1:11">
      <c r="A239" s="46" t="s">
        <v>31</v>
      </c>
      <c r="B239" s="47"/>
      <c r="C239" s="17">
        <f>C237+C238</f>
        <v>539.20000000000005</v>
      </c>
      <c r="D239" s="17">
        <f>D237+D238</f>
        <v>0</v>
      </c>
      <c r="E239" s="17">
        <f t="shared" si="220"/>
        <v>0</v>
      </c>
      <c r="F239" s="17">
        <f t="shared" ref="F239:G239" si="222">F237+F238</f>
        <v>0</v>
      </c>
      <c r="G239" s="17">
        <f t="shared" si="222"/>
        <v>0</v>
      </c>
      <c r="H239" s="17"/>
      <c r="I239" s="17">
        <f t="shared" ref="I239:J239" si="223">I237+I238</f>
        <v>79.2</v>
      </c>
      <c r="J239" s="17">
        <f t="shared" si="223"/>
        <v>0</v>
      </c>
      <c r="K239" s="17">
        <f t="shared" si="221"/>
        <v>0</v>
      </c>
    </row>
    <row r="240" spans="1:11" ht="48" customHeight="1">
      <c r="A240" s="37" t="s">
        <v>97</v>
      </c>
      <c r="B240" s="63"/>
      <c r="C240" s="63"/>
      <c r="D240" s="63"/>
      <c r="E240" s="63"/>
      <c r="F240" s="63"/>
      <c r="G240" s="63"/>
      <c r="H240" s="63"/>
      <c r="I240" s="63"/>
      <c r="J240" s="63"/>
      <c r="K240" s="64"/>
    </row>
    <row r="241" spans="1:11" ht="33" customHeight="1">
      <c r="A241" s="56" t="s">
        <v>45</v>
      </c>
      <c r="B241" s="36"/>
      <c r="C241" s="23">
        <v>300</v>
      </c>
      <c r="D241" s="23">
        <v>0</v>
      </c>
      <c r="E241" s="23">
        <f t="shared" ref="E241:E244" si="224">D241/C241*100</f>
        <v>0</v>
      </c>
      <c r="F241" s="23"/>
      <c r="G241" s="23"/>
      <c r="H241" s="23"/>
      <c r="I241" s="23"/>
      <c r="J241" s="23"/>
      <c r="K241" s="23"/>
    </row>
    <row r="242" spans="1:11">
      <c r="A242" s="35" t="s">
        <v>46</v>
      </c>
      <c r="B242" s="36"/>
      <c r="C242" s="23">
        <v>70</v>
      </c>
      <c r="D242" s="23">
        <v>0</v>
      </c>
      <c r="E242" s="23">
        <f t="shared" si="224"/>
        <v>0</v>
      </c>
      <c r="F242" s="23"/>
      <c r="G242" s="23"/>
      <c r="H242" s="23"/>
      <c r="I242" s="23"/>
      <c r="J242" s="23"/>
      <c r="K242" s="23"/>
    </row>
    <row r="243" spans="1:11" ht="30.75" customHeight="1">
      <c r="A243" s="35" t="s">
        <v>47</v>
      </c>
      <c r="B243" s="36"/>
      <c r="C243" s="23">
        <v>100</v>
      </c>
      <c r="D243" s="23">
        <v>0</v>
      </c>
      <c r="E243" s="23">
        <f t="shared" si="224"/>
        <v>0</v>
      </c>
      <c r="F243" s="23"/>
      <c r="G243" s="23"/>
      <c r="H243" s="23"/>
      <c r="I243" s="23"/>
      <c r="J243" s="23"/>
      <c r="K243" s="23"/>
    </row>
    <row r="244" spans="1:11">
      <c r="A244" s="46" t="s">
        <v>31</v>
      </c>
      <c r="B244" s="47"/>
      <c r="C244" s="17">
        <f>C241+C242+C243</f>
        <v>470</v>
      </c>
      <c r="D244" s="17">
        <f>D241+D242+D243</f>
        <v>0</v>
      </c>
      <c r="E244" s="17">
        <f t="shared" si="224"/>
        <v>0</v>
      </c>
      <c r="F244" s="17">
        <f t="shared" ref="F244:G244" si="225">F241+F242+F243</f>
        <v>0</v>
      </c>
      <c r="G244" s="17">
        <f t="shared" si="225"/>
        <v>0</v>
      </c>
      <c r="H244" s="17"/>
      <c r="I244" s="17">
        <f t="shared" ref="I244:J244" si="226">I241+I242+I243</f>
        <v>0</v>
      </c>
      <c r="J244" s="17">
        <f t="shared" si="226"/>
        <v>0</v>
      </c>
      <c r="K244" s="17"/>
    </row>
    <row r="245" spans="1:11">
      <c r="A245" s="43" t="s">
        <v>98</v>
      </c>
      <c r="B245" s="44"/>
      <c r="C245" s="44"/>
      <c r="D245" s="44"/>
      <c r="E245" s="44"/>
      <c r="F245" s="44"/>
      <c r="G245" s="44"/>
      <c r="H245" s="44"/>
      <c r="I245" s="44"/>
      <c r="J245" s="44"/>
      <c r="K245" s="45"/>
    </row>
    <row r="246" spans="1:11" ht="30" customHeight="1">
      <c r="A246" s="56" t="s">
        <v>45</v>
      </c>
      <c r="B246" s="36"/>
      <c r="C246" s="25">
        <v>20</v>
      </c>
      <c r="D246" s="25">
        <v>0</v>
      </c>
      <c r="E246" s="23">
        <f t="shared" ref="E246:E247" si="227">D246/C246*100</f>
        <v>0</v>
      </c>
      <c r="F246" s="26"/>
      <c r="G246" s="26"/>
      <c r="H246" s="23"/>
      <c r="I246" s="26"/>
      <c r="J246" s="26"/>
      <c r="K246" s="23"/>
    </row>
    <row r="247" spans="1:11">
      <c r="A247" s="46" t="s">
        <v>31</v>
      </c>
      <c r="B247" s="47"/>
      <c r="C247" s="27">
        <f>C246</f>
        <v>20</v>
      </c>
      <c r="D247" s="27">
        <f>D246</f>
        <v>0</v>
      </c>
      <c r="E247" s="17">
        <f t="shared" si="227"/>
        <v>0</v>
      </c>
      <c r="F247" s="27">
        <f t="shared" ref="F247:G247" si="228">F246</f>
        <v>0</v>
      </c>
      <c r="G247" s="27">
        <f t="shared" si="228"/>
        <v>0</v>
      </c>
      <c r="H247" s="17"/>
      <c r="I247" s="27">
        <f t="shared" ref="I247:J247" si="229">I246</f>
        <v>0</v>
      </c>
      <c r="J247" s="27">
        <f t="shared" si="229"/>
        <v>0</v>
      </c>
      <c r="K247" s="17"/>
    </row>
    <row r="248" spans="1:11" ht="46.5" customHeight="1">
      <c r="A248" s="43" t="s">
        <v>99</v>
      </c>
      <c r="B248" s="44"/>
      <c r="C248" s="44"/>
      <c r="D248" s="44"/>
      <c r="E248" s="44"/>
      <c r="F248" s="44"/>
      <c r="G248" s="44"/>
      <c r="H248" s="44"/>
      <c r="I248" s="44"/>
      <c r="J248" s="44"/>
      <c r="K248" s="45"/>
    </row>
    <row r="249" spans="1:11" ht="27.75" customHeight="1">
      <c r="A249" s="35" t="s">
        <v>60</v>
      </c>
      <c r="B249" s="36"/>
      <c r="C249" s="23">
        <v>90</v>
      </c>
      <c r="D249" s="23">
        <v>0</v>
      </c>
      <c r="E249" s="23">
        <f t="shared" ref="E249:E250" si="230">D249/C249*100</f>
        <v>0</v>
      </c>
      <c r="F249" s="23"/>
      <c r="G249" s="23"/>
      <c r="H249" s="23"/>
      <c r="I249" s="23"/>
      <c r="J249" s="23"/>
      <c r="K249" s="23"/>
    </row>
    <row r="250" spans="1:11">
      <c r="A250" s="46" t="s">
        <v>31</v>
      </c>
      <c r="B250" s="47"/>
      <c r="C250" s="17">
        <f>C249</f>
        <v>90</v>
      </c>
      <c r="D250" s="17">
        <f>D249</f>
        <v>0</v>
      </c>
      <c r="E250" s="17">
        <f t="shared" si="230"/>
        <v>0</v>
      </c>
      <c r="F250" s="17">
        <f t="shared" ref="F250:G250" si="231">F249</f>
        <v>0</v>
      </c>
      <c r="G250" s="17">
        <f t="shared" si="231"/>
        <v>0</v>
      </c>
      <c r="H250" s="17"/>
      <c r="I250" s="17">
        <f t="shared" ref="I250:J250" si="232">I249</f>
        <v>0</v>
      </c>
      <c r="J250" s="17">
        <f t="shared" si="232"/>
        <v>0</v>
      </c>
      <c r="K250" s="17"/>
    </row>
    <row r="251" spans="1:11" ht="16.5" customHeight="1">
      <c r="A251" s="43" t="s">
        <v>100</v>
      </c>
      <c r="B251" s="44"/>
      <c r="C251" s="44"/>
      <c r="D251" s="44"/>
      <c r="E251" s="44"/>
      <c r="F251" s="44"/>
      <c r="G251" s="44"/>
      <c r="H251" s="44"/>
      <c r="I251" s="44"/>
      <c r="J251" s="44"/>
      <c r="K251" s="45"/>
    </row>
    <row r="252" spans="1:11" ht="30.75" customHeight="1">
      <c r="A252" s="35" t="s">
        <v>60</v>
      </c>
      <c r="B252" s="36"/>
      <c r="C252" s="25">
        <v>0</v>
      </c>
      <c r="D252" s="25">
        <v>0</v>
      </c>
      <c r="E252" s="23"/>
      <c r="F252" s="26"/>
      <c r="G252" s="26"/>
      <c r="H252" s="23"/>
      <c r="I252" s="26"/>
      <c r="J252" s="26"/>
      <c r="K252" s="23"/>
    </row>
    <row r="253" spans="1:11">
      <c r="A253" s="46" t="s">
        <v>31</v>
      </c>
      <c r="B253" s="47"/>
      <c r="C253" s="27">
        <f>C252</f>
        <v>0</v>
      </c>
      <c r="D253" s="27">
        <f>D252</f>
        <v>0</v>
      </c>
      <c r="E253" s="17"/>
      <c r="F253" s="27">
        <f t="shared" ref="F253:G253" si="233">F252</f>
        <v>0</v>
      </c>
      <c r="G253" s="27">
        <f t="shared" si="233"/>
        <v>0</v>
      </c>
      <c r="H253" s="17"/>
      <c r="I253" s="27">
        <f t="shared" ref="I253:J253" si="234">I252</f>
        <v>0</v>
      </c>
      <c r="J253" s="27">
        <f t="shared" si="234"/>
        <v>0</v>
      </c>
      <c r="K253" s="17"/>
    </row>
    <row r="254" spans="1:11">
      <c r="A254" s="43" t="s">
        <v>101</v>
      </c>
      <c r="B254" s="44"/>
      <c r="C254" s="44"/>
      <c r="D254" s="44"/>
      <c r="E254" s="44"/>
      <c r="F254" s="44"/>
      <c r="G254" s="44"/>
      <c r="H254" s="44"/>
      <c r="I254" s="44"/>
      <c r="J254" s="44"/>
      <c r="K254" s="45"/>
    </row>
    <row r="255" spans="1:11" ht="32.25" customHeight="1">
      <c r="A255" s="35" t="s">
        <v>102</v>
      </c>
      <c r="B255" s="36"/>
      <c r="C255" s="23">
        <v>120</v>
      </c>
      <c r="D255" s="23">
        <v>0</v>
      </c>
      <c r="E255" s="23">
        <f t="shared" ref="E255:E257" si="235">D255/C255*100</f>
        <v>0</v>
      </c>
      <c r="F255" s="23"/>
      <c r="G255" s="23"/>
      <c r="H255" s="23"/>
      <c r="I255" s="23"/>
      <c r="J255" s="23"/>
      <c r="K255" s="23"/>
    </row>
    <row r="256" spans="1:11">
      <c r="A256" s="46" t="s">
        <v>31</v>
      </c>
      <c r="B256" s="47"/>
      <c r="C256" s="17">
        <f>C255</f>
        <v>120</v>
      </c>
      <c r="D256" s="17">
        <f>D255</f>
        <v>0</v>
      </c>
      <c r="E256" s="17">
        <f t="shared" si="235"/>
        <v>0</v>
      </c>
      <c r="F256" s="17">
        <f t="shared" ref="F256:G256" si="236">F255</f>
        <v>0</v>
      </c>
      <c r="G256" s="17">
        <f t="shared" si="236"/>
        <v>0</v>
      </c>
      <c r="H256" s="17"/>
      <c r="I256" s="17">
        <f t="shared" ref="I256:J256" si="237">I255</f>
        <v>0</v>
      </c>
      <c r="J256" s="17">
        <f t="shared" si="237"/>
        <v>0</v>
      </c>
      <c r="K256" s="17"/>
    </row>
    <row r="257" spans="1:11">
      <c r="A257" s="48" t="s">
        <v>55</v>
      </c>
      <c r="B257" s="49"/>
      <c r="C257" s="28">
        <f>C235+C239+C244+C247+C250+C253+C256</f>
        <v>3702.2</v>
      </c>
      <c r="D257" s="28">
        <f>D235+D239+D244+D247+D250+D253+D256</f>
        <v>0</v>
      </c>
      <c r="E257" s="16">
        <f t="shared" si="235"/>
        <v>0</v>
      </c>
      <c r="F257" s="28">
        <f>F235+F239+F244+F247+F250+F253+F256</f>
        <v>0</v>
      </c>
      <c r="G257" s="28">
        <f>G235+G239+G244+G247+G250+G253+G256</f>
        <v>0</v>
      </c>
      <c r="H257" s="16"/>
      <c r="I257" s="28">
        <f>I235+I239+I244+I247+I250+I253+I256</f>
        <v>1902.2</v>
      </c>
      <c r="J257" s="28">
        <f>J235+J239+J244+J247+J250+J253+J256</f>
        <v>0</v>
      </c>
      <c r="K257" s="16">
        <f t="shared" ref="K257" si="238">J257/I257*100</f>
        <v>0</v>
      </c>
    </row>
    <row r="258" spans="1:11">
      <c r="A258" s="10">
        <v>14</v>
      </c>
      <c r="B258" s="50" t="s">
        <v>15</v>
      </c>
      <c r="C258" s="51"/>
      <c r="D258" s="51"/>
      <c r="E258" s="51"/>
      <c r="F258" s="51"/>
      <c r="G258" s="51"/>
      <c r="H258" s="51"/>
      <c r="I258" s="51"/>
      <c r="J258" s="51"/>
      <c r="K258" s="52"/>
    </row>
    <row r="259" spans="1:11">
      <c r="A259" s="43" t="s">
        <v>103</v>
      </c>
      <c r="B259" s="44"/>
      <c r="C259" s="44"/>
      <c r="D259" s="44"/>
      <c r="E259" s="44"/>
      <c r="F259" s="44"/>
      <c r="G259" s="44"/>
      <c r="H259" s="44"/>
      <c r="I259" s="44"/>
      <c r="J259" s="44"/>
      <c r="K259" s="45"/>
    </row>
    <row r="260" spans="1:11" ht="28.5" customHeight="1">
      <c r="A260" s="35" t="s">
        <v>102</v>
      </c>
      <c r="B260" s="36"/>
      <c r="C260" s="23">
        <v>60981.7</v>
      </c>
      <c r="D260" s="23">
        <v>6824.7</v>
      </c>
      <c r="E260" s="23">
        <f t="shared" ref="E260:E261" si="239">D260/C260*100</f>
        <v>11.19139020394643</v>
      </c>
      <c r="F260" s="23"/>
      <c r="G260" s="23"/>
      <c r="H260" s="23"/>
      <c r="I260" s="23">
        <v>60981.7</v>
      </c>
      <c r="J260" s="23">
        <v>6824.7</v>
      </c>
      <c r="K260" s="23">
        <f t="shared" ref="K260:K261" si="240">J260/I260*100</f>
        <v>11.19139020394643</v>
      </c>
    </row>
    <row r="261" spans="1:11">
      <c r="A261" s="46" t="s">
        <v>31</v>
      </c>
      <c r="B261" s="47"/>
      <c r="C261" s="17">
        <f>C260</f>
        <v>60981.7</v>
      </c>
      <c r="D261" s="17">
        <f>D260</f>
        <v>6824.7</v>
      </c>
      <c r="E261" s="17">
        <f t="shared" si="239"/>
        <v>11.19139020394643</v>
      </c>
      <c r="F261" s="17">
        <f t="shared" ref="F261:G261" si="241">F260</f>
        <v>0</v>
      </c>
      <c r="G261" s="17">
        <f t="shared" si="241"/>
        <v>0</v>
      </c>
      <c r="H261" s="17"/>
      <c r="I261" s="17">
        <f t="shared" ref="I261:J261" si="242">I260</f>
        <v>60981.7</v>
      </c>
      <c r="J261" s="17">
        <f t="shared" si="242"/>
        <v>6824.7</v>
      </c>
      <c r="K261" s="17">
        <f t="shared" si="240"/>
        <v>11.19139020394643</v>
      </c>
    </row>
    <row r="262" spans="1:11" ht="48.75" customHeight="1">
      <c r="A262" s="53" t="s">
        <v>104</v>
      </c>
      <c r="B262" s="54"/>
      <c r="C262" s="54"/>
      <c r="D262" s="54"/>
      <c r="E262" s="54"/>
      <c r="F262" s="54"/>
      <c r="G262" s="54"/>
      <c r="H262" s="54"/>
      <c r="I262" s="54"/>
      <c r="J262" s="54"/>
      <c r="K262" s="55"/>
    </row>
    <row r="263" spans="1:11" ht="30.75" customHeight="1">
      <c r="A263" s="35" t="s">
        <v>102</v>
      </c>
      <c r="B263" s="36"/>
      <c r="C263" s="23">
        <v>18008.8</v>
      </c>
      <c r="D263" s="23">
        <v>498.3</v>
      </c>
      <c r="E263" s="23">
        <f t="shared" ref="E263:E264" si="243">D263/C263*100</f>
        <v>2.766980587268447</v>
      </c>
      <c r="F263" s="23"/>
      <c r="G263" s="23"/>
      <c r="H263" s="23"/>
      <c r="I263" s="23">
        <v>18008.8</v>
      </c>
      <c r="J263" s="23">
        <v>498.3</v>
      </c>
      <c r="K263" s="23">
        <f t="shared" ref="K263:K264" si="244">J263/I263*100</f>
        <v>2.766980587268447</v>
      </c>
    </row>
    <row r="264" spans="1:11">
      <c r="A264" s="46" t="s">
        <v>31</v>
      </c>
      <c r="B264" s="47"/>
      <c r="C264" s="17">
        <f>C263</f>
        <v>18008.8</v>
      </c>
      <c r="D264" s="17">
        <f>D263</f>
        <v>498.3</v>
      </c>
      <c r="E264" s="17">
        <f t="shared" si="243"/>
        <v>2.766980587268447</v>
      </c>
      <c r="F264" s="17">
        <f t="shared" ref="F264:G264" si="245">F263</f>
        <v>0</v>
      </c>
      <c r="G264" s="17">
        <f t="shared" si="245"/>
        <v>0</v>
      </c>
      <c r="H264" s="17"/>
      <c r="I264" s="17">
        <f t="shared" ref="I264:J264" si="246">I263</f>
        <v>18008.8</v>
      </c>
      <c r="J264" s="17">
        <f t="shared" si="246"/>
        <v>498.3</v>
      </c>
      <c r="K264" s="17">
        <f t="shared" si="244"/>
        <v>2.766980587268447</v>
      </c>
    </row>
    <row r="265" spans="1:11" ht="30.75" customHeight="1">
      <c r="A265" s="43" t="s">
        <v>105</v>
      </c>
      <c r="B265" s="61"/>
      <c r="C265" s="61"/>
      <c r="D265" s="61"/>
      <c r="E265" s="61"/>
      <c r="F265" s="61"/>
      <c r="G265" s="61"/>
      <c r="H265" s="61"/>
      <c r="I265" s="61"/>
      <c r="J265" s="61"/>
      <c r="K265" s="62"/>
    </row>
    <row r="266" spans="1:11" ht="30" customHeight="1">
      <c r="A266" s="35" t="s">
        <v>102</v>
      </c>
      <c r="B266" s="36"/>
      <c r="C266" s="25">
        <v>730.8</v>
      </c>
      <c r="D266" s="25">
        <v>102.3</v>
      </c>
      <c r="E266" s="23">
        <f t="shared" ref="E266:E267" si="247">D266/C266*100</f>
        <v>13.998357963875204</v>
      </c>
      <c r="F266" s="26"/>
      <c r="G266" s="26"/>
      <c r="H266" s="23"/>
      <c r="I266" s="26">
        <v>730.8</v>
      </c>
      <c r="J266" s="26">
        <v>102.3</v>
      </c>
      <c r="K266" s="23">
        <f t="shared" ref="K266:K267" si="248">J266/I266*100</f>
        <v>13.998357963875204</v>
      </c>
    </row>
    <row r="267" spans="1:11">
      <c r="A267" s="46" t="s">
        <v>31</v>
      </c>
      <c r="B267" s="47"/>
      <c r="C267" s="27">
        <f>C266</f>
        <v>730.8</v>
      </c>
      <c r="D267" s="27">
        <f>D266</f>
        <v>102.3</v>
      </c>
      <c r="E267" s="17">
        <f t="shared" si="247"/>
        <v>13.998357963875204</v>
      </c>
      <c r="F267" s="27">
        <f t="shared" ref="F267:G267" si="249">F266</f>
        <v>0</v>
      </c>
      <c r="G267" s="27">
        <f t="shared" si="249"/>
        <v>0</v>
      </c>
      <c r="H267" s="17"/>
      <c r="I267" s="27">
        <f t="shared" ref="I267:J267" si="250">I266</f>
        <v>730.8</v>
      </c>
      <c r="J267" s="27">
        <f t="shared" si="250"/>
        <v>102.3</v>
      </c>
      <c r="K267" s="17">
        <f t="shared" si="248"/>
        <v>13.998357963875204</v>
      </c>
    </row>
    <row r="268" spans="1:11" ht="63.75" customHeight="1">
      <c r="A268" s="53" t="s">
        <v>106</v>
      </c>
      <c r="B268" s="54"/>
      <c r="C268" s="54"/>
      <c r="D268" s="54"/>
      <c r="E268" s="54"/>
      <c r="F268" s="54"/>
      <c r="G268" s="54"/>
      <c r="H268" s="54"/>
      <c r="I268" s="54"/>
      <c r="J268" s="54"/>
      <c r="K268" s="55"/>
    </row>
    <row r="269" spans="1:11" ht="30" customHeight="1">
      <c r="A269" s="35" t="s">
        <v>102</v>
      </c>
      <c r="B269" s="36"/>
      <c r="C269" s="23">
        <v>4250</v>
      </c>
      <c r="D269" s="23">
        <v>595</v>
      </c>
      <c r="E269" s="23">
        <f t="shared" ref="E269:E270" si="251">D269/C269*100</f>
        <v>14.000000000000002</v>
      </c>
      <c r="F269" s="23"/>
      <c r="G269" s="23"/>
      <c r="H269" s="23"/>
      <c r="I269" s="23">
        <v>4250</v>
      </c>
      <c r="J269" s="23">
        <v>595</v>
      </c>
      <c r="K269" s="23">
        <f t="shared" ref="K269:K270" si="252">J269/I269*100</f>
        <v>14.000000000000002</v>
      </c>
    </row>
    <row r="270" spans="1:11">
      <c r="A270" s="46" t="s">
        <v>31</v>
      </c>
      <c r="B270" s="47"/>
      <c r="C270" s="17">
        <f>C269</f>
        <v>4250</v>
      </c>
      <c r="D270" s="17">
        <f>D269</f>
        <v>595</v>
      </c>
      <c r="E270" s="17">
        <f t="shared" si="251"/>
        <v>14.000000000000002</v>
      </c>
      <c r="F270" s="17">
        <f t="shared" ref="F270:G270" si="253">F269</f>
        <v>0</v>
      </c>
      <c r="G270" s="17">
        <f t="shared" si="253"/>
        <v>0</v>
      </c>
      <c r="H270" s="17"/>
      <c r="I270" s="17">
        <f t="shared" ref="I270:J270" si="254">I269</f>
        <v>4250</v>
      </c>
      <c r="J270" s="17">
        <f t="shared" si="254"/>
        <v>595</v>
      </c>
      <c r="K270" s="17">
        <f t="shared" si="252"/>
        <v>14.000000000000002</v>
      </c>
    </row>
    <row r="271" spans="1:11">
      <c r="A271" s="43" t="s">
        <v>107</v>
      </c>
      <c r="B271" s="61"/>
      <c r="C271" s="61"/>
      <c r="D271" s="61"/>
      <c r="E271" s="61"/>
      <c r="F271" s="61"/>
      <c r="G271" s="61"/>
      <c r="H271" s="61"/>
      <c r="I271" s="61"/>
      <c r="J271" s="61"/>
      <c r="K271" s="62"/>
    </row>
    <row r="272" spans="1:11" ht="31.5" customHeight="1">
      <c r="A272" s="35" t="s">
        <v>102</v>
      </c>
      <c r="B272" s="36"/>
      <c r="C272" s="23">
        <v>28914.1</v>
      </c>
      <c r="D272" s="23">
        <v>3036.3</v>
      </c>
      <c r="E272" s="23">
        <f t="shared" ref="E272:E273" si="255">D272/C272*100</f>
        <v>10.501104997215892</v>
      </c>
      <c r="F272" s="23"/>
      <c r="G272" s="23"/>
      <c r="H272" s="23"/>
      <c r="I272" s="23">
        <v>28590.5</v>
      </c>
      <c r="J272" s="23">
        <v>3036.3</v>
      </c>
      <c r="K272" s="23">
        <f t="shared" ref="K272:K273" si="256">J272/I272*100</f>
        <v>10.619961175915076</v>
      </c>
    </row>
    <row r="273" spans="1:11">
      <c r="A273" s="46" t="s">
        <v>31</v>
      </c>
      <c r="B273" s="47"/>
      <c r="C273" s="17">
        <f>C272</f>
        <v>28914.1</v>
      </c>
      <c r="D273" s="17">
        <f>D272</f>
        <v>3036.3</v>
      </c>
      <c r="E273" s="17">
        <f t="shared" si="255"/>
        <v>10.501104997215892</v>
      </c>
      <c r="F273" s="17">
        <f t="shared" ref="F273:G273" si="257">F272</f>
        <v>0</v>
      </c>
      <c r="G273" s="17">
        <f t="shared" si="257"/>
        <v>0</v>
      </c>
      <c r="H273" s="17"/>
      <c r="I273" s="17">
        <f t="shared" ref="I273:J273" si="258">I272</f>
        <v>28590.5</v>
      </c>
      <c r="J273" s="17">
        <f t="shared" si="258"/>
        <v>3036.3</v>
      </c>
      <c r="K273" s="17">
        <f t="shared" si="256"/>
        <v>10.619961175915076</v>
      </c>
    </row>
    <row r="274" spans="1:11">
      <c r="A274" s="43" t="s">
        <v>108</v>
      </c>
      <c r="B274" s="44"/>
      <c r="C274" s="44"/>
      <c r="D274" s="44"/>
      <c r="E274" s="44"/>
      <c r="F274" s="44"/>
      <c r="G274" s="44"/>
      <c r="H274" s="44"/>
      <c r="I274" s="44"/>
      <c r="J274" s="44"/>
      <c r="K274" s="45"/>
    </row>
    <row r="275" spans="1:11">
      <c r="A275" s="56" t="s">
        <v>40</v>
      </c>
      <c r="B275" s="36"/>
      <c r="C275" s="23">
        <v>9200</v>
      </c>
      <c r="D275" s="23">
        <v>0</v>
      </c>
      <c r="E275" s="23">
        <f t="shared" ref="E275:E278" si="259">D275/C275*100</f>
        <v>0</v>
      </c>
      <c r="F275" s="23"/>
      <c r="G275" s="23"/>
      <c r="H275" s="23"/>
      <c r="I275" s="23">
        <v>8800</v>
      </c>
      <c r="J275" s="23">
        <v>0</v>
      </c>
      <c r="K275" s="23"/>
    </row>
    <row r="276" spans="1:11">
      <c r="A276" s="46" t="s">
        <v>31</v>
      </c>
      <c r="B276" s="47"/>
      <c r="C276" s="17">
        <f>C275</f>
        <v>9200</v>
      </c>
      <c r="D276" s="17">
        <f>D275</f>
        <v>0</v>
      </c>
      <c r="E276" s="17">
        <f t="shared" si="259"/>
        <v>0</v>
      </c>
      <c r="F276" s="17">
        <f t="shared" ref="F276:G276" si="260">F275</f>
        <v>0</v>
      </c>
      <c r="G276" s="17">
        <f t="shared" si="260"/>
        <v>0</v>
      </c>
      <c r="H276" s="17"/>
      <c r="I276" s="17">
        <f t="shared" ref="I276:J276" si="261">I275</f>
        <v>8800</v>
      </c>
      <c r="J276" s="17">
        <f t="shared" si="261"/>
        <v>0</v>
      </c>
      <c r="K276" s="17"/>
    </row>
    <row r="277" spans="1:11">
      <c r="A277" s="57" t="s">
        <v>55</v>
      </c>
      <c r="B277" s="58"/>
      <c r="C277" s="18">
        <f>C261+C264+C267+C270+C276+C273</f>
        <v>122085.4</v>
      </c>
      <c r="D277" s="18">
        <f>D261+D264+D267+D270+D276+D273</f>
        <v>11056.6</v>
      </c>
      <c r="E277" s="16">
        <f t="shared" si="259"/>
        <v>9.0564473720854419</v>
      </c>
      <c r="F277" s="18">
        <f t="shared" ref="F277:G277" si="262">F261+F264+F267+F270+F276+F273</f>
        <v>0</v>
      </c>
      <c r="G277" s="18">
        <f t="shared" si="262"/>
        <v>0</v>
      </c>
      <c r="H277" s="16"/>
      <c r="I277" s="18">
        <f t="shared" ref="I277" si="263">I261+I264+I267+I270+I276+I273</f>
        <v>121361.8</v>
      </c>
      <c r="J277" s="18">
        <f>J261+J264+J267+J270+J276+J273</f>
        <v>11056.6</v>
      </c>
      <c r="K277" s="16">
        <f t="shared" ref="K277:K278" si="264">J277/I277*100</f>
        <v>9.1104449670324605</v>
      </c>
    </row>
    <row r="278" spans="1:11" ht="38.25" customHeight="1">
      <c r="A278" s="59" t="s">
        <v>109</v>
      </c>
      <c r="B278" s="60"/>
      <c r="C278" s="33">
        <f>C27+C49+C74+C88+C101+C141+C161+C183+C194+C206+C214+C231+C257+C277</f>
        <v>1538221.2999999998</v>
      </c>
      <c r="D278" s="33">
        <f>D27+D49+D74+D88+D101+D141+D161+D183+D194+D206+D214+D231+D257+D277</f>
        <v>167101.70000000001</v>
      </c>
      <c r="E278" s="33">
        <f t="shared" si="259"/>
        <v>10.863306859682675</v>
      </c>
      <c r="F278" s="33">
        <f t="shared" ref="F278:G278" si="265">F27+F49+F74+F88+F101+F141+F161+F183+F194+F206+F214+F231+F257+F277</f>
        <v>15172.300000000001</v>
      </c>
      <c r="G278" s="33">
        <f t="shared" si="265"/>
        <v>0</v>
      </c>
      <c r="H278" s="33">
        <f t="shared" ref="H278" si="266">G278/F278*100</f>
        <v>0</v>
      </c>
      <c r="I278" s="33">
        <f>I27+I49+I74+I88+I101+I141+I161+I183+I194+I206+I214+I231+I257+I277</f>
        <v>1041631.6</v>
      </c>
      <c r="J278" s="33">
        <f t="shared" ref="J278" si="267">J27+J49+J74+J88+J101+J141+J161+J183+J194+J206+J214+J231+J257+J277</f>
        <v>105195.8</v>
      </c>
      <c r="K278" s="33">
        <f t="shared" si="264"/>
        <v>10.099136777340473</v>
      </c>
    </row>
  </sheetData>
  <mergeCells count="283">
    <mergeCell ref="E2:K2"/>
    <mergeCell ref="A111:B111"/>
    <mergeCell ref="A112:B112"/>
    <mergeCell ref="B102:K102"/>
    <mergeCell ref="A103:K103"/>
    <mergeCell ref="A104:B104"/>
    <mergeCell ref="A105:B105"/>
    <mergeCell ref="A106:B106"/>
    <mergeCell ref="A123:B123"/>
    <mergeCell ref="A100:B100"/>
    <mergeCell ref="A101:B101"/>
    <mergeCell ref="A93:B93"/>
    <mergeCell ref="A94:K94"/>
    <mergeCell ref="A95:B95"/>
    <mergeCell ref="A96:B96"/>
    <mergeCell ref="A107:B107"/>
    <mergeCell ref="A109:B109"/>
    <mergeCell ref="A110:K110"/>
    <mergeCell ref="A90:K90"/>
    <mergeCell ref="A91:B91"/>
    <mergeCell ref="A92:B92"/>
    <mergeCell ref="A82:B82"/>
    <mergeCell ref="A83:B83"/>
    <mergeCell ref="A97:K97"/>
    <mergeCell ref="A124:K124"/>
    <mergeCell ref="A118:B118"/>
    <mergeCell ref="A119:K119"/>
    <mergeCell ref="A120:B120"/>
    <mergeCell ref="A121:B121"/>
    <mergeCell ref="A122:B122"/>
    <mergeCell ref="A113:K113"/>
    <mergeCell ref="A114:B114"/>
    <mergeCell ref="A115:B115"/>
    <mergeCell ref="A116:B116"/>
    <mergeCell ref="A117:B117"/>
    <mergeCell ref="A98:B98"/>
    <mergeCell ref="A99:B99"/>
    <mergeCell ref="A84:B84"/>
    <mergeCell ref="A78:B78"/>
    <mergeCell ref="A77:B77"/>
    <mergeCell ref="A79:K79"/>
    <mergeCell ref="A80:B80"/>
    <mergeCell ref="A81:B81"/>
    <mergeCell ref="A88:B88"/>
    <mergeCell ref="B89:K89"/>
    <mergeCell ref="A85:K85"/>
    <mergeCell ref="A86:B86"/>
    <mergeCell ref="A87:B87"/>
    <mergeCell ref="A66:B66"/>
    <mergeCell ref="A68:K68"/>
    <mergeCell ref="A69:B69"/>
    <mergeCell ref="B75:K75"/>
    <mergeCell ref="A76:K76"/>
    <mergeCell ref="A58:B58"/>
    <mergeCell ref="A59:K59"/>
    <mergeCell ref="A63:B63"/>
    <mergeCell ref="A64:B64"/>
    <mergeCell ref="A65:K65"/>
    <mergeCell ref="A67:B67"/>
    <mergeCell ref="A70:B70"/>
    <mergeCell ref="A74:B74"/>
    <mergeCell ref="A52:B52"/>
    <mergeCell ref="A54:B54"/>
    <mergeCell ref="A55:K55"/>
    <mergeCell ref="A56:B56"/>
    <mergeCell ref="A57:B57"/>
    <mergeCell ref="A47:B47"/>
    <mergeCell ref="A48:B48"/>
    <mergeCell ref="A41:B41"/>
    <mergeCell ref="B50:K50"/>
    <mergeCell ref="A51:K51"/>
    <mergeCell ref="A49:B49"/>
    <mergeCell ref="A42:B42"/>
    <mergeCell ref="A43:K43"/>
    <mergeCell ref="A44:B44"/>
    <mergeCell ref="A45:B45"/>
    <mergeCell ref="A46:B46"/>
    <mergeCell ref="A53:B53"/>
    <mergeCell ref="A36:K36"/>
    <mergeCell ref="A37:B37"/>
    <mergeCell ref="A38:B38"/>
    <mergeCell ref="A39:B39"/>
    <mergeCell ref="A40:K40"/>
    <mergeCell ref="A31:B31"/>
    <mergeCell ref="A32:B32"/>
    <mergeCell ref="A33:K33"/>
    <mergeCell ref="A34:B34"/>
    <mergeCell ref="A35:B35"/>
    <mergeCell ref="D3:D4"/>
    <mergeCell ref="E3:E4"/>
    <mergeCell ref="A25:B25"/>
    <mergeCell ref="A26:B26"/>
    <mergeCell ref="A29:J29"/>
    <mergeCell ref="A27:B27"/>
    <mergeCell ref="B28:K28"/>
    <mergeCell ref="A12:K12"/>
    <mergeCell ref="A13:B13"/>
    <mergeCell ref="A15:K15"/>
    <mergeCell ref="A16:B16"/>
    <mergeCell ref="A18:K18"/>
    <mergeCell ref="A19:B19"/>
    <mergeCell ref="A14:B14"/>
    <mergeCell ref="A17:B17"/>
    <mergeCell ref="A20:B20"/>
    <mergeCell ref="A21:K21"/>
    <mergeCell ref="A22:B22"/>
    <mergeCell ref="A23:B23"/>
    <mergeCell ref="A24:K24"/>
    <mergeCell ref="A1:K1"/>
    <mergeCell ref="A125:B125"/>
    <mergeCell ref="A126:B126"/>
    <mergeCell ref="A127:B127"/>
    <mergeCell ref="A128:B128"/>
    <mergeCell ref="A129:B129"/>
    <mergeCell ref="A130:K130"/>
    <mergeCell ref="A131:B131"/>
    <mergeCell ref="A132:B132"/>
    <mergeCell ref="A60:B60"/>
    <mergeCell ref="A62:K62"/>
    <mergeCell ref="A61:B61"/>
    <mergeCell ref="A8:B8"/>
    <mergeCell ref="A7:B7"/>
    <mergeCell ref="A9:K9"/>
    <mergeCell ref="A10:B10"/>
    <mergeCell ref="A11:B11"/>
    <mergeCell ref="F3:H3"/>
    <mergeCell ref="I3:K3"/>
    <mergeCell ref="B5:K5"/>
    <mergeCell ref="A6:K6"/>
    <mergeCell ref="C3:C4"/>
    <mergeCell ref="A3:A4"/>
    <mergeCell ref="B3:B4"/>
    <mergeCell ref="A141:B141"/>
    <mergeCell ref="B142:K142"/>
    <mergeCell ref="A143:K143"/>
    <mergeCell ref="A144:B144"/>
    <mergeCell ref="A145:B145"/>
    <mergeCell ref="A146:K146"/>
    <mergeCell ref="A147:B147"/>
    <mergeCell ref="A148:B148"/>
    <mergeCell ref="A133:B133"/>
    <mergeCell ref="A134:B134"/>
    <mergeCell ref="A135:K135"/>
    <mergeCell ref="A136:B136"/>
    <mergeCell ref="A137:B137"/>
    <mergeCell ref="A138:K138"/>
    <mergeCell ref="A139:B139"/>
    <mergeCell ref="A140:B140"/>
    <mergeCell ref="A149:K149"/>
    <mergeCell ref="A150:B150"/>
    <mergeCell ref="A151:B151"/>
    <mergeCell ref="A152:K152"/>
    <mergeCell ref="A153:B153"/>
    <mergeCell ref="A154:B154"/>
    <mergeCell ref="A155:K155"/>
    <mergeCell ref="A156:B156"/>
    <mergeCell ref="A157:B157"/>
    <mergeCell ref="A185:K185"/>
    <mergeCell ref="A183:B183"/>
    <mergeCell ref="A158:K158"/>
    <mergeCell ref="A159:B159"/>
    <mergeCell ref="A160:B160"/>
    <mergeCell ref="A161:B161"/>
    <mergeCell ref="B162:K162"/>
    <mergeCell ref="A163:K163"/>
    <mergeCell ref="A164:B164"/>
    <mergeCell ref="A165:B165"/>
    <mergeCell ref="A166:K166"/>
    <mergeCell ref="A186:B186"/>
    <mergeCell ref="A187:B187"/>
    <mergeCell ref="B195:K195"/>
    <mergeCell ref="A198:B198"/>
    <mergeCell ref="A196:K196"/>
    <mergeCell ref="A199:B199"/>
    <mergeCell ref="A200:K200"/>
    <mergeCell ref="A167:B167"/>
    <mergeCell ref="A168:B168"/>
    <mergeCell ref="A169:B169"/>
    <mergeCell ref="A170:K170"/>
    <mergeCell ref="A171:B171"/>
    <mergeCell ref="A172:B172"/>
    <mergeCell ref="A173:B173"/>
    <mergeCell ref="A174:K174"/>
    <mergeCell ref="A175:B175"/>
    <mergeCell ref="A176:B176"/>
    <mergeCell ref="A177:K177"/>
    <mergeCell ref="A178:B178"/>
    <mergeCell ref="A179:B179"/>
    <mergeCell ref="A180:K180"/>
    <mergeCell ref="A181:B181"/>
    <mergeCell ref="A182:B182"/>
    <mergeCell ref="B184:K184"/>
    <mergeCell ref="A203:K203"/>
    <mergeCell ref="A202:B202"/>
    <mergeCell ref="A204:B204"/>
    <mergeCell ref="A205:B205"/>
    <mergeCell ref="A206:B206"/>
    <mergeCell ref="B207:K207"/>
    <mergeCell ref="A188:K188"/>
    <mergeCell ref="A189:B189"/>
    <mergeCell ref="A190:B190"/>
    <mergeCell ref="A191:K191"/>
    <mergeCell ref="A192:B192"/>
    <mergeCell ref="A193:B193"/>
    <mergeCell ref="A194:B194"/>
    <mergeCell ref="A201:B201"/>
    <mergeCell ref="A197:B197"/>
    <mergeCell ref="A208:K208"/>
    <mergeCell ref="A209:B209"/>
    <mergeCell ref="A210:B210"/>
    <mergeCell ref="A211:K211"/>
    <mergeCell ref="A212:B212"/>
    <mergeCell ref="A213:B213"/>
    <mergeCell ref="A214:B214"/>
    <mergeCell ref="B215:K215"/>
    <mergeCell ref="A216:K216"/>
    <mergeCell ref="A217:B217"/>
    <mergeCell ref="A218:B218"/>
    <mergeCell ref="A219:K219"/>
    <mergeCell ref="A220:B220"/>
    <mergeCell ref="A221:B221"/>
    <mergeCell ref="A222:K222"/>
    <mergeCell ref="A223:B223"/>
    <mergeCell ref="A224:B224"/>
    <mergeCell ref="A225:K225"/>
    <mergeCell ref="A226:B226"/>
    <mergeCell ref="A227:B227"/>
    <mergeCell ref="A228:K228"/>
    <mergeCell ref="A229:B229"/>
    <mergeCell ref="A230:B230"/>
    <mergeCell ref="A231:B231"/>
    <mergeCell ref="B232:K232"/>
    <mergeCell ref="A233:K233"/>
    <mergeCell ref="A234:B234"/>
    <mergeCell ref="A241:B241"/>
    <mergeCell ref="A242:B242"/>
    <mergeCell ref="A243:B243"/>
    <mergeCell ref="A244:B244"/>
    <mergeCell ref="A245:K245"/>
    <mergeCell ref="A246:B246"/>
    <mergeCell ref="A235:B235"/>
    <mergeCell ref="A236:K236"/>
    <mergeCell ref="A237:B237"/>
    <mergeCell ref="A238:B238"/>
    <mergeCell ref="A239:B239"/>
    <mergeCell ref="A240:K240"/>
    <mergeCell ref="A275:B275"/>
    <mergeCell ref="A276:B276"/>
    <mergeCell ref="A277:B277"/>
    <mergeCell ref="A278:B278"/>
    <mergeCell ref="A265:K265"/>
    <mergeCell ref="A266:B266"/>
    <mergeCell ref="A267:B267"/>
    <mergeCell ref="A268:K268"/>
    <mergeCell ref="A269:B269"/>
    <mergeCell ref="A270:B270"/>
    <mergeCell ref="A271:K271"/>
    <mergeCell ref="A272:B272"/>
    <mergeCell ref="A273:B273"/>
    <mergeCell ref="A108:B108"/>
    <mergeCell ref="A30:B30"/>
    <mergeCell ref="A71:K71"/>
    <mergeCell ref="A72:B72"/>
    <mergeCell ref="A73:B73"/>
    <mergeCell ref="A274:K274"/>
    <mergeCell ref="A256:B256"/>
    <mergeCell ref="A257:B257"/>
    <mergeCell ref="B258:K258"/>
    <mergeCell ref="A259:K259"/>
    <mergeCell ref="A260:B260"/>
    <mergeCell ref="A261:B261"/>
    <mergeCell ref="A262:K262"/>
    <mergeCell ref="A263:B263"/>
    <mergeCell ref="A264:B264"/>
    <mergeCell ref="A247:B247"/>
    <mergeCell ref="A248:K248"/>
    <mergeCell ref="A249:B249"/>
    <mergeCell ref="A250:B250"/>
    <mergeCell ref="A251:K251"/>
    <mergeCell ref="A252:B252"/>
    <mergeCell ref="A253:B253"/>
    <mergeCell ref="A254:K254"/>
    <mergeCell ref="A255:B255"/>
  </mergeCells>
  <pageMargins left="0.47244094488188981" right="0.31496062992125984" top="0.43307086614173229" bottom="0.35" header="0.31496062992125984" footer="0.31496062992125984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Valentina</cp:lastModifiedBy>
  <cp:lastPrinted>2017-03-09T12:44:37Z</cp:lastPrinted>
  <dcterms:created xsi:type="dcterms:W3CDTF">2016-11-22T06:59:06Z</dcterms:created>
  <dcterms:modified xsi:type="dcterms:W3CDTF">2017-03-17T07:55:31Z</dcterms:modified>
</cp:coreProperties>
</file>