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90" windowWidth="12120" windowHeight="7935"/>
  </bookViews>
  <sheets>
    <sheet name="Лист1" sheetId="1" r:id="rId1"/>
  </sheets>
  <definedNames>
    <definedName name="_xlnm.Print_Titles" localSheetId="0">Лист1!$3:$4</definedName>
  </definedNames>
  <calcPr calcId="124519"/>
</workbook>
</file>

<file path=xl/calcChain.xml><?xml version="1.0" encoding="utf-8"?>
<calcChain xmlns="http://schemas.openxmlformats.org/spreadsheetml/2006/main">
  <c r="D84" i="1"/>
  <c r="E171"/>
  <c r="K104"/>
  <c r="H61"/>
  <c r="H60"/>
  <c r="K54"/>
  <c r="K53"/>
  <c r="K25"/>
  <c r="K19"/>
  <c r="M275"/>
  <c r="M276" s="1"/>
  <c r="N276" s="1"/>
  <c r="L275"/>
  <c r="G280"/>
  <c r="F280"/>
  <c r="E275"/>
  <c r="L276"/>
  <c r="J276"/>
  <c r="I276"/>
  <c r="G276"/>
  <c r="F276"/>
  <c r="D276"/>
  <c r="C276"/>
  <c r="M7"/>
  <c r="M10"/>
  <c r="M13"/>
  <c r="E276" l="1"/>
  <c r="N275"/>
  <c r="C154"/>
  <c r="D154"/>
  <c r="E154" s="1"/>
  <c r="F154"/>
  <c r="G154"/>
  <c r="I154"/>
  <c r="J154"/>
  <c r="K154" s="1"/>
  <c r="L154"/>
  <c r="C78"/>
  <c r="L78" s="1"/>
  <c r="D78"/>
  <c r="E78" s="1"/>
  <c r="F78"/>
  <c r="G78"/>
  <c r="I78"/>
  <c r="J78"/>
  <c r="K78" s="1"/>
  <c r="L31"/>
  <c r="M31"/>
  <c r="N31" s="1"/>
  <c r="L34"/>
  <c r="M34"/>
  <c r="N34" s="1"/>
  <c r="L37"/>
  <c r="M37"/>
  <c r="L38"/>
  <c r="M38"/>
  <c r="L41"/>
  <c r="M41"/>
  <c r="N41" s="1"/>
  <c r="L44"/>
  <c r="M44"/>
  <c r="L45"/>
  <c r="M45"/>
  <c r="N45"/>
  <c r="L46"/>
  <c r="M46"/>
  <c r="N46" s="1"/>
  <c r="L47"/>
  <c r="M47"/>
  <c r="L52"/>
  <c r="M52"/>
  <c r="L53"/>
  <c r="M53"/>
  <c r="L56"/>
  <c r="M56"/>
  <c r="L57"/>
  <c r="M57"/>
  <c r="N57" s="1"/>
  <c r="L60"/>
  <c r="M60"/>
  <c r="L63"/>
  <c r="M63"/>
  <c r="L66"/>
  <c r="M66"/>
  <c r="L69"/>
  <c r="M69"/>
  <c r="L72"/>
  <c r="M72"/>
  <c r="N72" s="1"/>
  <c r="L77"/>
  <c r="M77"/>
  <c r="N77" s="1"/>
  <c r="L80"/>
  <c r="M80"/>
  <c r="N80" s="1"/>
  <c r="L81"/>
  <c r="M81"/>
  <c r="N81" s="1"/>
  <c r="L82"/>
  <c r="M82"/>
  <c r="N82" s="1"/>
  <c r="L83"/>
  <c r="M83"/>
  <c r="N83" s="1"/>
  <c r="L86"/>
  <c r="M86"/>
  <c r="N86" s="1"/>
  <c r="L91"/>
  <c r="M91"/>
  <c r="L92"/>
  <c r="M92"/>
  <c r="L95"/>
  <c r="M95"/>
  <c r="N95" s="1"/>
  <c r="L98"/>
  <c r="M98"/>
  <c r="L99"/>
  <c r="M99"/>
  <c r="N99"/>
  <c r="L104"/>
  <c r="M104"/>
  <c r="L105"/>
  <c r="M105"/>
  <c r="N105" s="1"/>
  <c r="L106"/>
  <c r="M106"/>
  <c r="N106" s="1"/>
  <c r="L107"/>
  <c r="M107"/>
  <c r="N107" s="1"/>
  <c r="L108"/>
  <c r="M108"/>
  <c r="L111"/>
  <c r="M111"/>
  <c r="N111" s="1"/>
  <c r="L114"/>
  <c r="M114"/>
  <c r="L115"/>
  <c r="M115"/>
  <c r="N115"/>
  <c r="L116"/>
  <c r="M116"/>
  <c r="N116" s="1"/>
  <c r="L117"/>
  <c r="M117"/>
  <c r="N117" s="1"/>
  <c r="L120"/>
  <c r="M120"/>
  <c r="L121"/>
  <c r="M121"/>
  <c r="N121"/>
  <c r="L122"/>
  <c r="M122"/>
  <c r="N122" s="1"/>
  <c r="L125"/>
  <c r="M125"/>
  <c r="L126"/>
  <c r="M126"/>
  <c r="L127"/>
  <c r="M127"/>
  <c r="L128"/>
  <c r="M128"/>
  <c r="L131"/>
  <c r="M131"/>
  <c r="N131"/>
  <c r="L132"/>
  <c r="M132"/>
  <c r="N132" s="1"/>
  <c r="L133"/>
  <c r="M133"/>
  <c r="N133" s="1"/>
  <c r="L136"/>
  <c r="M136"/>
  <c r="L139"/>
  <c r="M139"/>
  <c r="N139" s="1"/>
  <c r="L144"/>
  <c r="M144"/>
  <c r="L147"/>
  <c r="M147"/>
  <c r="N147" s="1"/>
  <c r="L150"/>
  <c r="M150"/>
  <c r="N150" s="1"/>
  <c r="L153"/>
  <c r="M153"/>
  <c r="L156"/>
  <c r="M156"/>
  <c r="L159"/>
  <c r="M159"/>
  <c r="L164"/>
  <c r="M164"/>
  <c r="N164" s="1"/>
  <c r="L167"/>
  <c r="M167"/>
  <c r="N167"/>
  <c r="L168"/>
  <c r="M168"/>
  <c r="L171"/>
  <c r="M171"/>
  <c r="N171" s="1"/>
  <c r="L172"/>
  <c r="M172"/>
  <c r="L175"/>
  <c r="M175"/>
  <c r="N175" s="1"/>
  <c r="L178"/>
  <c r="M178"/>
  <c r="L181"/>
  <c r="M181"/>
  <c r="N181" s="1"/>
  <c r="L186"/>
  <c r="M186"/>
  <c r="L189"/>
  <c r="M189"/>
  <c r="N189" s="1"/>
  <c r="L192"/>
  <c r="M192"/>
  <c r="L197"/>
  <c r="M197"/>
  <c r="N197" s="1"/>
  <c r="L198"/>
  <c r="M198"/>
  <c r="N198" s="1"/>
  <c r="L201"/>
  <c r="M201"/>
  <c r="L204"/>
  <c r="M204"/>
  <c r="N204" s="1"/>
  <c r="L209"/>
  <c r="M209"/>
  <c r="L212"/>
  <c r="M212"/>
  <c r="N212" s="1"/>
  <c r="L217"/>
  <c r="M217"/>
  <c r="L220"/>
  <c r="M220"/>
  <c r="L223"/>
  <c r="M223"/>
  <c r="L226"/>
  <c r="M226"/>
  <c r="L229"/>
  <c r="M229"/>
  <c r="L234"/>
  <c r="M234"/>
  <c r="N234" s="1"/>
  <c r="L237"/>
  <c r="M237"/>
  <c r="N237" s="1"/>
  <c r="L238"/>
  <c r="M238"/>
  <c r="N238" s="1"/>
  <c r="L241"/>
  <c r="M241"/>
  <c r="L242"/>
  <c r="N242" s="1"/>
  <c r="M242"/>
  <c r="L243"/>
  <c r="M243"/>
  <c r="L246"/>
  <c r="M246"/>
  <c r="N246" s="1"/>
  <c r="L249"/>
  <c r="M249"/>
  <c r="L252"/>
  <c r="M252"/>
  <c r="L255"/>
  <c r="M255"/>
  <c r="L260"/>
  <c r="M260"/>
  <c r="L263"/>
  <c r="M263"/>
  <c r="L266"/>
  <c r="M266"/>
  <c r="L269"/>
  <c r="M269"/>
  <c r="L272"/>
  <c r="M272"/>
  <c r="L278"/>
  <c r="M278"/>
  <c r="M30"/>
  <c r="L30"/>
  <c r="M25"/>
  <c r="L25"/>
  <c r="M22"/>
  <c r="L22"/>
  <c r="M19"/>
  <c r="L19"/>
  <c r="M16"/>
  <c r="L16"/>
  <c r="E197"/>
  <c r="K108"/>
  <c r="K77"/>
  <c r="E60"/>
  <c r="I169"/>
  <c r="H169"/>
  <c r="I182"/>
  <c r="H182"/>
  <c r="I176"/>
  <c r="H176"/>
  <c r="I173"/>
  <c r="H173"/>
  <c r="H183"/>
  <c r="C190"/>
  <c r="C179"/>
  <c r="J109"/>
  <c r="I109"/>
  <c r="G109"/>
  <c r="F109"/>
  <c r="D109"/>
  <c r="C109"/>
  <c r="L109" s="1"/>
  <c r="E108"/>
  <c r="E86"/>
  <c r="J87"/>
  <c r="I87"/>
  <c r="G87"/>
  <c r="F87"/>
  <c r="D87"/>
  <c r="M87" s="1"/>
  <c r="C87"/>
  <c r="L87" s="1"/>
  <c r="E72"/>
  <c r="J73"/>
  <c r="I73"/>
  <c r="G73"/>
  <c r="F73"/>
  <c r="D73"/>
  <c r="M73" s="1"/>
  <c r="N73" s="1"/>
  <c r="C73"/>
  <c r="L73" s="1"/>
  <c r="K30"/>
  <c r="E30"/>
  <c r="J32"/>
  <c r="I32"/>
  <c r="G32"/>
  <c r="F32"/>
  <c r="D32"/>
  <c r="M32" s="1"/>
  <c r="C32"/>
  <c r="L32" s="1"/>
  <c r="N272" l="1"/>
  <c r="N87"/>
  <c r="N278"/>
  <c r="N255"/>
  <c r="N249"/>
  <c r="N243"/>
  <c r="N241"/>
  <c r="N229"/>
  <c r="N217"/>
  <c r="N201"/>
  <c r="N192"/>
  <c r="N159"/>
  <c r="N153"/>
  <c r="N144"/>
  <c r="N136"/>
  <c r="N128"/>
  <c r="N127"/>
  <c r="N125"/>
  <c r="N120"/>
  <c r="N114"/>
  <c r="N98"/>
  <c r="N92"/>
  <c r="N91"/>
  <c r="N69"/>
  <c r="N63"/>
  <c r="N56"/>
  <c r="N52"/>
  <c r="N44"/>
  <c r="M78"/>
  <c r="N209"/>
  <c r="N186"/>
  <c r="N156"/>
  <c r="M154"/>
  <c r="N154" s="1"/>
  <c r="N178"/>
  <c r="N172"/>
  <c r="N126"/>
  <c r="M109"/>
  <c r="K109"/>
  <c r="N109"/>
  <c r="N104"/>
  <c r="N78"/>
  <c r="N60"/>
  <c r="N53"/>
  <c r="N32"/>
  <c r="N30"/>
  <c r="N25"/>
  <c r="N22"/>
  <c r="N19"/>
  <c r="N16"/>
  <c r="N13"/>
  <c r="N10"/>
  <c r="N7"/>
  <c r="E87"/>
  <c r="E73"/>
  <c r="J199"/>
  <c r="I199"/>
  <c r="G199"/>
  <c r="F199"/>
  <c r="D199"/>
  <c r="M199" s="1"/>
  <c r="C199"/>
  <c r="L199" s="1"/>
  <c r="D64"/>
  <c r="E53"/>
  <c r="J54"/>
  <c r="I54"/>
  <c r="G54"/>
  <c r="F54"/>
  <c r="D54"/>
  <c r="M54" s="1"/>
  <c r="C54"/>
  <c r="L54" s="1"/>
  <c r="C93"/>
  <c r="E125"/>
  <c r="K272"/>
  <c r="K269"/>
  <c r="K266"/>
  <c r="K263"/>
  <c r="K260"/>
  <c r="K237"/>
  <c r="K234"/>
  <c r="K226"/>
  <c r="K220"/>
  <c r="K217"/>
  <c r="K172"/>
  <c r="K168"/>
  <c r="K153"/>
  <c r="K150"/>
  <c r="K147"/>
  <c r="K66"/>
  <c r="K38"/>
  <c r="K37"/>
  <c r="K31"/>
  <c r="K13"/>
  <c r="K10"/>
  <c r="K7"/>
  <c r="E278"/>
  <c r="E272"/>
  <c r="E269"/>
  <c r="E266"/>
  <c r="E263"/>
  <c r="E260"/>
  <c r="E255"/>
  <c r="E249"/>
  <c r="E246"/>
  <c r="E243"/>
  <c r="E242"/>
  <c r="E241"/>
  <c r="E238"/>
  <c r="E237"/>
  <c r="E234"/>
  <c r="E229"/>
  <c r="E226"/>
  <c r="E220"/>
  <c r="E217"/>
  <c r="E212"/>
  <c r="E209"/>
  <c r="E204"/>
  <c r="E201"/>
  <c r="E198"/>
  <c r="E192"/>
  <c r="E189"/>
  <c r="E186"/>
  <c r="E181"/>
  <c r="E178"/>
  <c r="E175"/>
  <c r="E172"/>
  <c r="E168"/>
  <c r="E167"/>
  <c r="E164"/>
  <c r="E159"/>
  <c r="E156"/>
  <c r="E153"/>
  <c r="E150"/>
  <c r="E147"/>
  <c r="E144"/>
  <c r="E139"/>
  <c r="E136"/>
  <c r="E133"/>
  <c r="E132"/>
  <c r="E131"/>
  <c r="E128"/>
  <c r="E127"/>
  <c r="E126"/>
  <c r="E122"/>
  <c r="E121"/>
  <c r="E120"/>
  <c r="E117"/>
  <c r="E116"/>
  <c r="E115"/>
  <c r="E114"/>
  <c r="E111"/>
  <c r="E107"/>
  <c r="E106"/>
  <c r="E105"/>
  <c r="E104"/>
  <c r="E99"/>
  <c r="E98"/>
  <c r="E95"/>
  <c r="E92"/>
  <c r="E91"/>
  <c r="E83"/>
  <c r="E82"/>
  <c r="E81"/>
  <c r="E80"/>
  <c r="E77"/>
  <c r="E69"/>
  <c r="E66"/>
  <c r="E63"/>
  <c r="E57"/>
  <c r="E56"/>
  <c r="E46"/>
  <c r="E45"/>
  <c r="E44"/>
  <c r="E41"/>
  <c r="E38"/>
  <c r="E37"/>
  <c r="E34"/>
  <c r="E31"/>
  <c r="E25"/>
  <c r="E22"/>
  <c r="E19"/>
  <c r="E16"/>
  <c r="E13"/>
  <c r="E10"/>
  <c r="E7"/>
  <c r="J279"/>
  <c r="I279"/>
  <c r="G279"/>
  <c r="F279"/>
  <c r="D279"/>
  <c r="M279" s="1"/>
  <c r="C279"/>
  <c r="L279" s="1"/>
  <c r="J273"/>
  <c r="I273"/>
  <c r="I280" s="1"/>
  <c r="G273"/>
  <c r="F273"/>
  <c r="D273"/>
  <c r="M273" s="1"/>
  <c r="C273"/>
  <c r="J270"/>
  <c r="I270"/>
  <c r="G270"/>
  <c r="F270"/>
  <c r="D270"/>
  <c r="M270" s="1"/>
  <c r="C270"/>
  <c r="L270" s="1"/>
  <c r="J267"/>
  <c r="I267"/>
  <c r="G267"/>
  <c r="F267"/>
  <c r="D267"/>
  <c r="M267" s="1"/>
  <c r="C267"/>
  <c r="L267" s="1"/>
  <c r="J264"/>
  <c r="I264"/>
  <c r="G264"/>
  <c r="F264"/>
  <c r="D264"/>
  <c r="M264" s="1"/>
  <c r="C264"/>
  <c r="L264" s="1"/>
  <c r="J261"/>
  <c r="J280" s="1"/>
  <c r="I261"/>
  <c r="G261"/>
  <c r="F261"/>
  <c r="D261"/>
  <c r="D280" s="1"/>
  <c r="C261"/>
  <c r="L261" s="1"/>
  <c r="J256"/>
  <c r="I256"/>
  <c r="G256"/>
  <c r="F256"/>
  <c r="D256"/>
  <c r="M256" s="1"/>
  <c r="C256"/>
  <c r="L256" s="1"/>
  <c r="J253"/>
  <c r="I253"/>
  <c r="G253"/>
  <c r="F253"/>
  <c r="D253"/>
  <c r="M253" s="1"/>
  <c r="C253"/>
  <c r="L253" s="1"/>
  <c r="J250"/>
  <c r="I250"/>
  <c r="G250"/>
  <c r="F250"/>
  <c r="D250"/>
  <c r="M250" s="1"/>
  <c r="C250"/>
  <c r="L250" s="1"/>
  <c r="J247"/>
  <c r="I247"/>
  <c r="G247"/>
  <c r="F247"/>
  <c r="D247"/>
  <c r="M247" s="1"/>
  <c r="N247" s="1"/>
  <c r="C247"/>
  <c r="L247" s="1"/>
  <c r="J244"/>
  <c r="I244"/>
  <c r="G244"/>
  <c r="F244"/>
  <c r="D244"/>
  <c r="M244" s="1"/>
  <c r="N244" s="1"/>
  <c r="C244"/>
  <c r="L244" s="1"/>
  <c r="J239"/>
  <c r="I239"/>
  <c r="G239"/>
  <c r="F239"/>
  <c r="D239"/>
  <c r="M239" s="1"/>
  <c r="N239" s="1"/>
  <c r="C239"/>
  <c r="L239" s="1"/>
  <c r="J235"/>
  <c r="J257" s="1"/>
  <c r="I235"/>
  <c r="I257" s="1"/>
  <c r="G235"/>
  <c r="G257" s="1"/>
  <c r="F235"/>
  <c r="F257" s="1"/>
  <c r="D235"/>
  <c r="C235"/>
  <c r="L235" s="1"/>
  <c r="J230"/>
  <c r="I230"/>
  <c r="G230"/>
  <c r="F230"/>
  <c r="D230"/>
  <c r="M230" s="1"/>
  <c r="C230"/>
  <c r="L230" s="1"/>
  <c r="J227"/>
  <c r="I227"/>
  <c r="G227"/>
  <c r="F227"/>
  <c r="D227"/>
  <c r="M227" s="1"/>
  <c r="C227"/>
  <c r="L227" s="1"/>
  <c r="J224"/>
  <c r="I224"/>
  <c r="G224"/>
  <c r="F224"/>
  <c r="D224"/>
  <c r="M224" s="1"/>
  <c r="C224"/>
  <c r="L224" s="1"/>
  <c r="J221"/>
  <c r="I221"/>
  <c r="G221"/>
  <c r="F221"/>
  <c r="D221"/>
  <c r="M221" s="1"/>
  <c r="C221"/>
  <c r="L221" s="1"/>
  <c r="J218"/>
  <c r="J231" s="1"/>
  <c r="I218"/>
  <c r="I231" s="1"/>
  <c r="G218"/>
  <c r="G231" s="1"/>
  <c r="F218"/>
  <c r="F231" s="1"/>
  <c r="D218"/>
  <c r="C218"/>
  <c r="J213"/>
  <c r="I213"/>
  <c r="G213"/>
  <c r="F213"/>
  <c r="D213"/>
  <c r="M213" s="1"/>
  <c r="N213" s="1"/>
  <c r="C213"/>
  <c r="L213" s="1"/>
  <c r="J210"/>
  <c r="J214" s="1"/>
  <c r="I210"/>
  <c r="I214" s="1"/>
  <c r="G210"/>
  <c r="G214" s="1"/>
  <c r="F210"/>
  <c r="F214" s="1"/>
  <c r="D210"/>
  <c r="C210"/>
  <c r="J205"/>
  <c r="I205"/>
  <c r="G205"/>
  <c r="F205"/>
  <c r="D205"/>
  <c r="M205" s="1"/>
  <c r="N205" s="1"/>
  <c r="C205"/>
  <c r="L205" s="1"/>
  <c r="J202"/>
  <c r="I202"/>
  <c r="G202"/>
  <c r="F202"/>
  <c r="D202"/>
  <c r="M202" s="1"/>
  <c r="N202" s="1"/>
  <c r="C202"/>
  <c r="L202" s="1"/>
  <c r="J206"/>
  <c r="I206"/>
  <c r="G206"/>
  <c r="F206"/>
  <c r="D206"/>
  <c r="M206" s="1"/>
  <c r="N206" s="1"/>
  <c r="C206"/>
  <c r="L206" s="1"/>
  <c r="J193"/>
  <c r="I193"/>
  <c r="G193"/>
  <c r="F193"/>
  <c r="D193"/>
  <c r="M193" s="1"/>
  <c r="N193" s="1"/>
  <c r="C193"/>
  <c r="L193" s="1"/>
  <c r="J190"/>
  <c r="I190"/>
  <c r="G190"/>
  <c r="F190"/>
  <c r="L190" s="1"/>
  <c r="D190"/>
  <c r="M190" s="1"/>
  <c r="J187"/>
  <c r="I187"/>
  <c r="I194" s="1"/>
  <c r="G187"/>
  <c r="F187"/>
  <c r="F194" s="1"/>
  <c r="D187"/>
  <c r="M187" s="1"/>
  <c r="C187"/>
  <c r="L187" s="1"/>
  <c r="J182"/>
  <c r="G182"/>
  <c r="F182"/>
  <c r="D182"/>
  <c r="M182" s="1"/>
  <c r="C182"/>
  <c r="L182" s="1"/>
  <c r="J179"/>
  <c r="I179"/>
  <c r="G179"/>
  <c r="F179"/>
  <c r="L179" s="1"/>
  <c r="D179"/>
  <c r="M179" s="1"/>
  <c r="J176"/>
  <c r="G176"/>
  <c r="F176"/>
  <c r="D176"/>
  <c r="M176" s="1"/>
  <c r="N176" s="1"/>
  <c r="C176"/>
  <c r="L176" s="1"/>
  <c r="J173"/>
  <c r="G173"/>
  <c r="F173"/>
  <c r="D173"/>
  <c r="C173"/>
  <c r="L173" s="1"/>
  <c r="J169"/>
  <c r="G169"/>
  <c r="F169"/>
  <c r="D169"/>
  <c r="M169" s="1"/>
  <c r="C169"/>
  <c r="L169" s="1"/>
  <c r="J165"/>
  <c r="I165"/>
  <c r="I183" s="1"/>
  <c r="G165"/>
  <c r="G183" s="1"/>
  <c r="F165"/>
  <c r="D165"/>
  <c r="M165" s="1"/>
  <c r="N165" s="1"/>
  <c r="C165"/>
  <c r="L165" s="1"/>
  <c r="J160"/>
  <c r="I160"/>
  <c r="G160"/>
  <c r="F160"/>
  <c r="D160"/>
  <c r="M160" s="1"/>
  <c r="N160" s="1"/>
  <c r="C160"/>
  <c r="L160" s="1"/>
  <c r="J157"/>
  <c r="I157"/>
  <c r="G157"/>
  <c r="F157"/>
  <c r="D157"/>
  <c r="M157" s="1"/>
  <c r="C157"/>
  <c r="L157" s="1"/>
  <c r="J151"/>
  <c r="I151"/>
  <c r="G151"/>
  <c r="F151"/>
  <c r="D151"/>
  <c r="M151" s="1"/>
  <c r="N151" s="1"/>
  <c r="C151"/>
  <c r="L151" s="1"/>
  <c r="J148"/>
  <c r="I148"/>
  <c r="G148"/>
  <c r="F148"/>
  <c r="D148"/>
  <c r="M148" s="1"/>
  <c r="C148"/>
  <c r="L148" s="1"/>
  <c r="J145"/>
  <c r="I145"/>
  <c r="G145"/>
  <c r="F145"/>
  <c r="D145"/>
  <c r="C145"/>
  <c r="J140"/>
  <c r="I140"/>
  <c r="G140"/>
  <c r="F140"/>
  <c r="D140"/>
  <c r="M140" s="1"/>
  <c r="N140" s="1"/>
  <c r="C140"/>
  <c r="L140" s="1"/>
  <c r="J137"/>
  <c r="I137"/>
  <c r="G137"/>
  <c r="F137"/>
  <c r="D137"/>
  <c r="M137" s="1"/>
  <c r="N137" s="1"/>
  <c r="C137"/>
  <c r="L137" s="1"/>
  <c r="J134"/>
  <c r="I134"/>
  <c r="G134"/>
  <c r="F134"/>
  <c r="D134"/>
  <c r="M134" s="1"/>
  <c r="N134" s="1"/>
  <c r="C134"/>
  <c r="L134" s="1"/>
  <c r="J129"/>
  <c r="I129"/>
  <c r="G129"/>
  <c r="F129"/>
  <c r="D129"/>
  <c r="M129" s="1"/>
  <c r="C129"/>
  <c r="L129" s="1"/>
  <c r="J123"/>
  <c r="I123"/>
  <c r="G123"/>
  <c r="F123"/>
  <c r="D123"/>
  <c r="M123" s="1"/>
  <c r="N123" s="1"/>
  <c r="C123"/>
  <c r="L123" s="1"/>
  <c r="J118"/>
  <c r="I118"/>
  <c r="G118"/>
  <c r="F118"/>
  <c r="D118"/>
  <c r="M118" s="1"/>
  <c r="N118" s="1"/>
  <c r="C118"/>
  <c r="L118" s="1"/>
  <c r="J112"/>
  <c r="I112"/>
  <c r="G112"/>
  <c r="G141" s="1"/>
  <c r="F112"/>
  <c r="D112"/>
  <c r="C112"/>
  <c r="J141"/>
  <c r="F141"/>
  <c r="J100"/>
  <c r="G100"/>
  <c r="D100"/>
  <c r="M100" s="1"/>
  <c r="N100" s="1"/>
  <c r="C100"/>
  <c r="L100" s="1"/>
  <c r="J96"/>
  <c r="I96"/>
  <c r="G96"/>
  <c r="F96"/>
  <c r="D96"/>
  <c r="M96" s="1"/>
  <c r="N96" s="1"/>
  <c r="C96"/>
  <c r="L96" s="1"/>
  <c r="J93"/>
  <c r="J101" s="1"/>
  <c r="I93"/>
  <c r="G93"/>
  <c r="G101" s="1"/>
  <c r="F93"/>
  <c r="D93"/>
  <c r="J84"/>
  <c r="I84"/>
  <c r="I88" s="1"/>
  <c r="G84"/>
  <c r="F84"/>
  <c r="F88" s="1"/>
  <c r="M84"/>
  <c r="C84"/>
  <c r="L84" s="1"/>
  <c r="G88"/>
  <c r="C88"/>
  <c r="J70"/>
  <c r="I70"/>
  <c r="D70"/>
  <c r="M70" s="1"/>
  <c r="C70"/>
  <c r="L70" s="1"/>
  <c r="J67"/>
  <c r="I67"/>
  <c r="G67"/>
  <c r="F67"/>
  <c r="D67"/>
  <c r="M67" s="1"/>
  <c r="C67"/>
  <c r="L67" s="1"/>
  <c r="J64"/>
  <c r="I64"/>
  <c r="G64"/>
  <c r="F64"/>
  <c r="C64"/>
  <c r="J61"/>
  <c r="I61"/>
  <c r="G61"/>
  <c r="F61"/>
  <c r="D61"/>
  <c r="C61"/>
  <c r="L61" s="1"/>
  <c r="J58"/>
  <c r="I58"/>
  <c r="G58"/>
  <c r="F58"/>
  <c r="D58"/>
  <c r="M58" s="1"/>
  <c r="C58"/>
  <c r="L58" s="1"/>
  <c r="J48"/>
  <c r="I48"/>
  <c r="G48"/>
  <c r="F48"/>
  <c r="D48"/>
  <c r="M48" s="1"/>
  <c r="C48"/>
  <c r="L48" s="1"/>
  <c r="J42"/>
  <c r="I42"/>
  <c r="G42"/>
  <c r="F42"/>
  <c r="D42"/>
  <c r="M42" s="1"/>
  <c r="N42" s="1"/>
  <c r="C42"/>
  <c r="L42" s="1"/>
  <c r="J39"/>
  <c r="I39"/>
  <c r="G39"/>
  <c r="F39"/>
  <c r="D39"/>
  <c r="M39" s="1"/>
  <c r="C39"/>
  <c r="L39" s="1"/>
  <c r="J35"/>
  <c r="I35"/>
  <c r="G35"/>
  <c r="F35"/>
  <c r="D35"/>
  <c r="M35" s="1"/>
  <c r="N35" s="1"/>
  <c r="C35"/>
  <c r="L35" s="1"/>
  <c r="J49"/>
  <c r="J26"/>
  <c r="K26" s="1"/>
  <c r="I26"/>
  <c r="G26"/>
  <c r="F26"/>
  <c r="D26"/>
  <c r="M26" s="1"/>
  <c r="C26"/>
  <c r="L26" s="1"/>
  <c r="J23"/>
  <c r="I23"/>
  <c r="G23"/>
  <c r="F23"/>
  <c r="D23"/>
  <c r="C23"/>
  <c r="L23" s="1"/>
  <c r="J20"/>
  <c r="K20" s="1"/>
  <c r="I20"/>
  <c r="G20"/>
  <c r="F20"/>
  <c r="D20"/>
  <c r="M20" s="1"/>
  <c r="C20"/>
  <c r="L20" s="1"/>
  <c r="J17"/>
  <c r="I17"/>
  <c r="G17"/>
  <c r="F17"/>
  <c r="D17"/>
  <c r="M17" s="1"/>
  <c r="C17"/>
  <c r="L17" s="1"/>
  <c r="J14"/>
  <c r="I14"/>
  <c r="G14"/>
  <c r="F14"/>
  <c r="D14"/>
  <c r="M14" s="1"/>
  <c r="C14"/>
  <c r="L14" s="1"/>
  <c r="J11"/>
  <c r="I11"/>
  <c r="G11"/>
  <c r="F11"/>
  <c r="D11"/>
  <c r="C11"/>
  <c r="J8"/>
  <c r="I8"/>
  <c r="I27" s="1"/>
  <c r="G8"/>
  <c r="G27" s="1"/>
  <c r="F8"/>
  <c r="D8"/>
  <c r="M8" s="1"/>
  <c r="C8"/>
  <c r="L8" s="1"/>
  <c r="N187" l="1"/>
  <c r="M23"/>
  <c r="L273"/>
  <c r="L280" s="1"/>
  <c r="C280"/>
  <c r="N273"/>
  <c r="C141"/>
  <c r="L112"/>
  <c r="C161"/>
  <c r="L145"/>
  <c r="C231"/>
  <c r="L231" s="1"/>
  <c r="L218"/>
  <c r="N17"/>
  <c r="N48"/>
  <c r="N58"/>
  <c r="L64"/>
  <c r="N70"/>
  <c r="N84"/>
  <c r="M173"/>
  <c r="N182"/>
  <c r="N250"/>
  <c r="N256"/>
  <c r="L93"/>
  <c r="M64"/>
  <c r="N64" s="1"/>
  <c r="N199"/>
  <c r="D257"/>
  <c r="M257" s="1"/>
  <c r="M235"/>
  <c r="N235" s="1"/>
  <c r="M261"/>
  <c r="M280" s="1"/>
  <c r="M61"/>
  <c r="L88"/>
  <c r="N179"/>
  <c r="N190"/>
  <c r="N230"/>
  <c r="N279"/>
  <c r="D231"/>
  <c r="M231" s="1"/>
  <c r="N231" s="1"/>
  <c r="M218"/>
  <c r="N218" s="1"/>
  <c r="D214"/>
  <c r="M214" s="1"/>
  <c r="M210"/>
  <c r="C214"/>
  <c r="L214" s="1"/>
  <c r="N214" s="1"/>
  <c r="L210"/>
  <c r="N210" s="1"/>
  <c r="N157"/>
  <c r="N148"/>
  <c r="D161"/>
  <c r="E161" s="1"/>
  <c r="M145"/>
  <c r="N145" s="1"/>
  <c r="N173"/>
  <c r="N129"/>
  <c r="D141"/>
  <c r="E141" s="1"/>
  <c r="M112"/>
  <c r="N112" s="1"/>
  <c r="M141"/>
  <c r="D101"/>
  <c r="M101" s="1"/>
  <c r="M93"/>
  <c r="N93" s="1"/>
  <c r="D88"/>
  <c r="M88" s="1"/>
  <c r="N88" s="1"/>
  <c r="N61"/>
  <c r="E61"/>
  <c r="N54"/>
  <c r="N26"/>
  <c r="N23"/>
  <c r="N20"/>
  <c r="N14"/>
  <c r="M11"/>
  <c r="L11"/>
  <c r="N8"/>
  <c r="J88"/>
  <c r="K88" s="1"/>
  <c r="J194"/>
  <c r="D74"/>
  <c r="G74"/>
  <c r="J74"/>
  <c r="F183"/>
  <c r="G194"/>
  <c r="K267"/>
  <c r="K273"/>
  <c r="E279"/>
  <c r="C74"/>
  <c r="F74"/>
  <c r="I74"/>
  <c r="E250"/>
  <c r="E230"/>
  <c r="E256"/>
  <c r="C27"/>
  <c r="K270"/>
  <c r="E270"/>
  <c r="K264"/>
  <c r="E261"/>
  <c r="E235"/>
  <c r="E227"/>
  <c r="E70"/>
  <c r="E67"/>
  <c r="C257"/>
  <c r="E14"/>
  <c r="K14"/>
  <c r="E20"/>
  <c r="E23"/>
  <c r="E26"/>
  <c r="G49"/>
  <c r="E96"/>
  <c r="E140"/>
  <c r="E148"/>
  <c r="K148"/>
  <c r="F161"/>
  <c r="I161"/>
  <c r="E160"/>
  <c r="E165"/>
  <c r="E176"/>
  <c r="E182"/>
  <c r="E187"/>
  <c r="G161"/>
  <c r="J161"/>
  <c r="M161" s="1"/>
  <c r="D183"/>
  <c r="J183"/>
  <c r="D194"/>
  <c r="M194" s="1"/>
  <c r="K151"/>
  <c r="E273"/>
  <c r="E267"/>
  <c r="E264"/>
  <c r="K261"/>
  <c r="K280"/>
  <c r="E247"/>
  <c r="E244"/>
  <c r="E239"/>
  <c r="K239"/>
  <c r="K257"/>
  <c r="K235"/>
  <c r="K221"/>
  <c r="K227"/>
  <c r="H231"/>
  <c r="E221"/>
  <c r="K218"/>
  <c r="K231"/>
  <c r="E218"/>
  <c r="E231"/>
  <c r="E213"/>
  <c r="E210"/>
  <c r="E205"/>
  <c r="E202"/>
  <c r="E199"/>
  <c r="E206"/>
  <c r="E193"/>
  <c r="E190"/>
  <c r="C194"/>
  <c r="L194" s="1"/>
  <c r="K173"/>
  <c r="K169"/>
  <c r="K183"/>
  <c r="E179"/>
  <c r="E173"/>
  <c r="E169"/>
  <c r="C183"/>
  <c r="L183" s="1"/>
  <c r="E157"/>
  <c r="E151"/>
  <c r="E145"/>
  <c r="E137"/>
  <c r="E134"/>
  <c r="E129"/>
  <c r="E123"/>
  <c r="E118"/>
  <c r="E112"/>
  <c r="I141"/>
  <c r="K141" s="1"/>
  <c r="E109"/>
  <c r="E100"/>
  <c r="E93"/>
  <c r="C101"/>
  <c r="E84"/>
  <c r="E88"/>
  <c r="E32"/>
  <c r="D49"/>
  <c r="M49" s="1"/>
  <c r="K67"/>
  <c r="E64"/>
  <c r="E74"/>
  <c r="E58"/>
  <c r="K74"/>
  <c r="E54"/>
  <c r="E48"/>
  <c r="E42"/>
  <c r="K39"/>
  <c r="F49"/>
  <c r="E39"/>
  <c r="E35"/>
  <c r="K32"/>
  <c r="I49"/>
  <c r="K49" s="1"/>
  <c r="C49"/>
  <c r="J27"/>
  <c r="E17"/>
  <c r="K11"/>
  <c r="E11"/>
  <c r="F27"/>
  <c r="K8"/>
  <c r="E8"/>
  <c r="D27"/>
  <c r="N194" l="1"/>
  <c r="E280"/>
  <c r="N280"/>
  <c r="E101"/>
  <c r="L101"/>
  <c r="M183"/>
  <c r="N183" s="1"/>
  <c r="N101"/>
  <c r="E257"/>
  <c r="L257"/>
  <c r="N257" s="1"/>
  <c r="E214"/>
  <c r="L141"/>
  <c r="N141" s="1"/>
  <c r="M74"/>
  <c r="L74"/>
  <c r="L49"/>
  <c r="N49" s="1"/>
  <c r="N11"/>
  <c r="M27"/>
  <c r="L27"/>
  <c r="L161"/>
  <c r="N161" s="1"/>
  <c r="G281"/>
  <c r="F281"/>
  <c r="I281"/>
  <c r="J281"/>
  <c r="K161"/>
  <c r="D281"/>
  <c r="E49"/>
  <c r="E194"/>
  <c r="E183"/>
  <c r="C281"/>
  <c r="E27"/>
  <c r="K27"/>
  <c r="N74" l="1"/>
  <c r="H281"/>
  <c r="N27"/>
  <c r="L281"/>
  <c r="M281"/>
  <c r="E281"/>
  <c r="K281"/>
  <c r="N281" l="1"/>
</calcChain>
</file>

<file path=xl/sharedStrings.xml><?xml version="1.0" encoding="utf-8"?>
<sst xmlns="http://schemas.openxmlformats.org/spreadsheetml/2006/main" count="304" uniqueCount="118">
  <si>
    <t>№ п/п</t>
  </si>
  <si>
    <t>Наименование муниципальной программы</t>
  </si>
  <si>
    <t>Муниципальная программа "Развитие образования"</t>
  </si>
  <si>
    <t>Муниципальная программа "Социальная поддержка граждан"</t>
  </si>
  <si>
    <t>Муниципальная программа  "Комплексное и устойчивое развитие муниципального образования Кавказский район в сфере строительства, архитектуры, дорожного хозяйства и жилищно-коммунального хозяйства"</t>
  </si>
  <si>
    <t xml:space="preserve">Муниципальная программа "Развитие топливно-энергетического комплекса" </t>
  </si>
  <si>
    <t>Муниципальная программа "Защита населения и территорий  от чрезвычайных ситуаций природного и техногенного характера"</t>
  </si>
  <si>
    <t>Муниципальная программа "Обеспечение безопасности населения"</t>
  </si>
  <si>
    <t>Муниципальная программа "Развитие культуры"</t>
  </si>
  <si>
    <t>Муниципальная программа "Развитие физической культуры и спорта"</t>
  </si>
  <si>
    <t>Муниципальная программа "Экономическое развитие и инновационная экономика"</t>
  </si>
  <si>
    <t>Муниципальная программа "Молодежь Кавказского района"</t>
  </si>
  <si>
    <t>Муниципальная программа "Информационное общество муниципального образования Кавказский район"</t>
  </si>
  <si>
    <t>Муниципальная программа "Развитие сельского хозяйства и регулирование рынков сельскохозяйственной продукции,сырья и продовольствия"</t>
  </si>
  <si>
    <t xml:space="preserve">Муниципальная программа "Организация отдыха и  оздоровления  детей и подростков" </t>
  </si>
  <si>
    <t>Муниципальная программа "Развитие здравоохранения"</t>
  </si>
  <si>
    <t>% исполнения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</si>
  <si>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</si>
  <si>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</si>
  <si>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</si>
  <si>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</si>
  <si>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</si>
  <si>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</si>
  <si>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</si>
  <si>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</si>
  <si>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</si>
  <si>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в том числе федеральные средства</t>
  </si>
  <si>
    <t>в том числе  краевые средства</t>
  </si>
  <si>
    <t>Основное мероприятие №1. Развитие системы дошкольного образования в муниципальном образовании Кавказский район</t>
  </si>
  <si>
    <t>Управление  образования администрации МО Кавказский район</t>
  </si>
  <si>
    <t>Основное мероприятие №2. Развитие системы общего образования в муниципальном образовании Кавказский район</t>
  </si>
  <si>
    <t>Итого по основному мероприятию</t>
  </si>
  <si>
    <t>Основное мероприятие №3. Развитие системы дополнительного образования в муниципальном образовании Кавказский район</t>
  </si>
  <si>
    <t>Основное мероприятие №4. Финансовое обеспечение деятельности органов управления «Руководство и управление в сфере образования»</t>
  </si>
  <si>
    <t>Основное мероприятие №5. Финансовое обеспечение деятельности казенных учреждений</t>
  </si>
  <si>
    <t xml:space="preserve">Основное мероприятие №7.       Прочие мероприятия в области образования. Финансовое обеспечение деятельности прочих учреждений образования </t>
  </si>
  <si>
    <t>Подпрограмма № 1 "Обеспечение жильем детей-сирот и детей, оставшихся без попечения родителей"</t>
  </si>
  <si>
    <t>Управление имущественных отношений администрации МО Кавказский район</t>
  </si>
  <si>
    <t>Подпрограмма № 2  "Поддержка некоммерческой общественной организации Совет ветеранов войны, труда, Вооруженных сил и правоохранительных органов муниципального образования Кавказский район"</t>
  </si>
  <si>
    <t>Администрация МО Кавказский район</t>
  </si>
  <si>
    <t>Итого по подпрограмме</t>
  </si>
  <si>
    <t>Подпрограмма №3."Социальная поддержка детей-сирот и детей, оставшихся без попечения родителей"</t>
  </si>
  <si>
    <t>Подпрограмма №4. "Дополнительное материальное  обеспечение лиц, замещавших муниципальные должности и должности муниципальной службы в муниципальном образовании Кавказский район"</t>
  </si>
  <si>
    <t>Подпрограмма №5.                    "Доступная среда в муниципальном образовании Кавказский район"</t>
  </si>
  <si>
    <t>Управление образования администрации МО Кавказский район</t>
  </si>
  <si>
    <t>Отдел культуры администрации МО Кавказский район</t>
  </si>
  <si>
    <t>Отдел по физической культуре и спорту администрации МО  Кавказский район</t>
  </si>
  <si>
    <t>Подпрограмма №1 "Строительство объектов социальной инфраструктуры в муниципальном образовании Кавказский район"</t>
  </si>
  <si>
    <t>Подпрограмма №2 "Повышение безопасности  дорожного движения в муниципальном образовании Кавказский район"</t>
  </si>
  <si>
    <t>Основное мероприятие №1. Подготовка  материалов для отвода земельных участков</t>
  </si>
  <si>
    <t>Основное мероприятие №2. «Осуществление отдельных государственных полномочий по ведению учета граждан отдельных категорий в качестве нуждающихся в жилых помещениях»</t>
  </si>
  <si>
    <t>Основное мероприятие №3. «Капитальный ремонт  общего имущества   собственников  помещений в многоквартирных домах, находящихся в собственности МО  Кавказский район»</t>
  </si>
  <si>
    <t>Подпрограмма №1. "Газификация муниципального образования Кавказский район"</t>
  </si>
  <si>
    <t>Подпрограмма № 2. "Энергоснабжение и повышение энергетической эффективности на территории муниципального образования Кавказский район"</t>
  </si>
  <si>
    <t>ВСЕГО по муниципальной программе</t>
  </si>
  <si>
    <t>МКУ "Управление по делам гражданской обороны и чрезвычайным ситуациям МО Кавказский район"</t>
  </si>
  <si>
    <t xml:space="preserve">Подпрограмма №2. «Мероприятия по обеспечению деятельности, связанной с проведением аварийно-спасательных и других неотложных работ при чрезвычайных ситуациях»  </t>
  </si>
  <si>
    <t xml:space="preserve">Подпрограмма №3. «Снижение рисков, смягчение последствий чрезвычайных ситуаций природного и техногенного характера  и гражданская оборона в муниципальном образовании Кавказский район» </t>
  </si>
  <si>
    <t>Подпрограмма №1 «Профилактика терроризма и  экстремизма, а также минимизации и (или) ликвидации последствий проявления терроризма и экстремизма  на территории муниципального образования Кавказский район»</t>
  </si>
  <si>
    <t>Отдел молодежной политики администрации МО Кавказский район</t>
  </si>
  <si>
    <t>Подпрограмма №2 «Развитие и поддержка казачества на территории муниципального образования Кавказский район»</t>
  </si>
  <si>
    <t xml:space="preserve">Подпрограмма №3  «Комплексные меры противодействия незаконному употреблению и обороту наркотических средств на территории муниципального образования Кавказский район»  </t>
  </si>
  <si>
    <t xml:space="preserve">Подпрограмма №4  «Профилактика правонарушений и охрана общественного порядка на территории муниципального образования Кавказский район» </t>
  </si>
  <si>
    <t xml:space="preserve">Подпрограмма  №5 «Обеспечение пожарной безопасности» </t>
  </si>
  <si>
    <t xml:space="preserve">Подпрограмма №6 « Гармонизация межнациональных и межконфессиональных отношений в МО Кавказский район» </t>
  </si>
  <si>
    <t xml:space="preserve">Подпрограмма №7 «Противодействие коррупции в муниципальном образовании Кавказский район» </t>
  </si>
  <si>
    <t>Подпрограмма №8 "Создание системы комплексного обеспечения безопасности жизнедеятельности муниципального образования Кавказский район"</t>
  </si>
  <si>
    <t>Основное мероприятие №1 «Руководство и управление в сфере культуры и искусства»</t>
  </si>
  <si>
    <t>Основное мероприятие №2 «Реализация дополнительных предпрофессиональных общеобразовательных программ в области искусств»</t>
  </si>
  <si>
    <t>Основное мероприятие №3 «Организация библиотечного обслуживания населения МО Кавказский район»</t>
  </si>
  <si>
    <t>Основное мероприятие №4 «Методическое обслуживание учреждений культуры»</t>
  </si>
  <si>
    <t>Основное мероприятие №5 «Обеспечение организации и осуществления бухгалтерского учета»</t>
  </si>
  <si>
    <t>Основное мероприятие №6 «Создание условий для организации досуга и культуры»</t>
  </si>
  <si>
    <t>Основное мероприятие №1 «Руководство и управление в сфере физической культуры и спорта»</t>
  </si>
  <si>
    <t>Основное мероприятие №2 «Реализация программ дополнительного образования физкультурно-спортивной направленности»</t>
  </si>
  <si>
    <t>Основное мероприятие № 3 «Реализация программ в области физической культуры и спорта»</t>
  </si>
  <si>
    <t>Основное мероприятие № 4 «Организация и проведение спортивно-массовых и физкультурно-оздоровительных мероприятий»</t>
  </si>
  <si>
    <t>Основное мероприятие №5 «Обеспечение условий для развития физической культуры и массового спорта, организация и проведение  физкультурно-оздоровительных и спортивных мероприятий»</t>
  </si>
  <si>
    <t>Основное мероприятие №6 «Предоставление субсидий физкультурно-спортивным организациям по игровым видам спорта(в том числе клубам и центрам)»</t>
  </si>
  <si>
    <t>Подпрограмма №1 "Формирование и продвижение инвестиционно привлекательного образа муниципального образования Кавказский район»</t>
  </si>
  <si>
    <t>Подпрограмма №2 «Поддержка и развитие малого и среднего предпринимательства в муниципальном образовании Кавказский район»</t>
  </si>
  <si>
    <t>Подпрограмма №3 «Снижение административных барьеров, повышение качества и доступности предоставления государственных и муниципальных услуг  на базе муниципального казенного учреждения «Многофункциональный центр»предоставления государственных и муниципальных услуг» МО Кавказский район »</t>
  </si>
  <si>
    <t>Подпрограмма  №3 «Обеспечение жильем молодых семей»:</t>
  </si>
  <si>
    <t xml:space="preserve">Основное мероприятие № 1:  Проведение мероприятий в сфере реализации молодёжной политики на территории муниципального образования Кавказский район   </t>
  </si>
  <si>
    <t>Основное мероприятие № 2: Обеспечение деятельности (оказание услуг) муниципальных учреждений в сфере молодежной политики</t>
  </si>
  <si>
    <t>Основное мероприятие №4: Обеспечение функций органов местного самоуправления (отдел молодежной политики)</t>
  </si>
  <si>
    <t>Основное мероприятие №1. Организация информационного обеспечения населения в средствах печати</t>
  </si>
  <si>
    <t xml:space="preserve">Основное мероприятие №2. Организация информационного обеспечения населения посредством телерадиовещания </t>
  </si>
  <si>
    <t>Основное мероприятие №1. Поддержка сельскохозяйственного производства</t>
  </si>
  <si>
    <t>Управление сельского хозяйства администрации МО Кавказский район</t>
  </si>
  <si>
    <t>Основное мероприятие №2. Развитие малых форм хозяйствования в АПК на территории муниципального образования Кавказский район</t>
  </si>
  <si>
    <t>Основное мероприятие №3. Предупреждение риска заноса, распространения и ликвидации очагов африканской чумы свиней на территории муниципального образования Кавказский район</t>
  </si>
  <si>
    <t>Основное мероприятие №4. Обеспечение эпизоотического, ветеринарно-санитарного благополучия в МО Кавказский район</t>
  </si>
  <si>
    <t xml:space="preserve">Подпрограмма №1. «Стимулирование и повышение эффективности труда в сельскохозяйственном производстве» </t>
  </si>
  <si>
    <t>Основное мероприятие №1. «Организация работы лагерей дневного пребывания на базе образовательных учреждений МО Кавказский район в период осенних, зимних, весенних и летних каникул»</t>
  </si>
  <si>
    <t>Основное мероприятие №3 «Организация отдыха в краевых и муниципальных профильных сменах в оздоровительных учреждениях Краснодарского края»</t>
  </si>
  <si>
    <t>Основное мероприятие №4 «Организация малозатратных форм отдыха:  туристических слётов, палаточных лагерей,  многодневных и однодневных походов, многодневных и однодневных  экспедиций,  участие в соревнованиях, конкурсах и мероприятиях туристско-краеведческой направленности (круглогодично)»</t>
  </si>
  <si>
    <t>Основное мероприятие № 6 «Работа дневных тематических площадок   и  вечерних спортивных площадок»</t>
  </si>
  <si>
    <t>Основное мероприятие №7 «Оздоровление подростков в возрасте от 14 до 17 лет в профильных сменах проводимых департаментом молодежной политики Краснодарского края, подведомственными учреждениями департамента молодежной политики Краснодарского края»</t>
  </si>
  <si>
    <t>Основное мероприятие №8 «Организация досуга подростков  на дворовых площадках по месту жительства и клубах по месту жительства»</t>
  </si>
  <si>
    <t>Основное мероприятие №9  «Оздоровление детей с хроническими патологиями на базе амбулаторно-поликлинических учреждений»</t>
  </si>
  <si>
    <t>Отдел здравоохранения администрации МО Кавказский район</t>
  </si>
  <si>
    <t>Основное мероприятие №1 . "Организация оказания медицинской помощи"</t>
  </si>
  <si>
    <t>Основное мероприятие №2: «Обеспечение лекарственными средствами и изделиями медицинского назначения отдельных групп населения, кроме групп населения, получающих инсулин, таблетированные  сахаропонижающие препараты, средства самоконтроля и диагностические средства, либо перенесших пересадки органов и тканей, получающих иммунодепресанты»</t>
  </si>
  <si>
    <t>Основное мероприятие №3: "Предоставление дополнительной денежной компенсации на усиленное питание доноров, безвозмездно сдавшим кровь и (или) ее компоненты  в учреждениях здравоохранения Кавказского района"</t>
  </si>
  <si>
    <t>Основное мероприятие №4 : «Предоставление мер социальной поддержки жертвам политических репрессий, труженикам тыла, ветеранам труда, ветеранам военной службы, достигшим возраста, дающего право на пенсию по старости, в бесплатном изготовлении и ремонте зубных протезов (кроме изготовленных из драгоценных металлов) в сложных клинических случаях зубопротезирования  в учреждениях здравоохранения Кавказского района»</t>
  </si>
  <si>
    <t>Основное мероприятие №5: «Прочие мероприятия в области здравоохранения"</t>
  </si>
  <si>
    <t>Подпрограмма №1.«Амбулаторно – поликлиническая помощь (строительство зданий врача общей практики)»</t>
  </si>
  <si>
    <t xml:space="preserve">ВСЕГО  РАСХОДЫ  ПО МП ЗА СЧЕТ СРЕДСТВ БЮДЖЕТА </t>
  </si>
  <si>
    <t>тыс.руб.</t>
  </si>
  <si>
    <t xml:space="preserve">Исполнено </t>
  </si>
  <si>
    <t xml:space="preserve">Подпрограмма №1. «Мероприятия по предупреждению и ликвидации чрезвычайных ситуаций, стихийных бедствий и их последствий и обучение  населения в области ГО и ЧС в МО Кавказский район» </t>
  </si>
  <si>
    <t>Основное мероприятие №4 «Организация транспортирования твердых коммунальных  отходов с мусороперегрузочной станции Кавказскогорайона на лицензированный полигон »</t>
  </si>
  <si>
    <t>в том числе  местные средства</t>
  </si>
  <si>
    <t>Подпрограмма № 3. «Модернизация систем теплоснабжения в муниципальном образовании Кавказский район»</t>
  </si>
  <si>
    <t xml:space="preserve">Мероприятие 6 "Меры социальной поддержки о предоставлении компенсационных выплат на возмещение расходов по оплате жилья, отопления и освещения отдельным категориям граждан, работающим и проживающим в сельских населенных пунктах муниципального образования Кавказский район"
</t>
  </si>
  <si>
    <t>Исполнение  муниципальных программ муниципального образования Кавказский район на 01.07.2017 г.                                                                                          (бюджетные средства)</t>
  </si>
  <si>
    <t>Уточненная сводная бюджетная роспись на 01.07.2017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</si>
</sst>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0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0" fontId="2" fillId="0" borderId="0" xfId="0" applyFont="1" applyAlignment="1">
      <alignment horizontal="center" wrapText="1"/>
    </xf>
    <xf numFmtId="165" fontId="2" fillId="0" borderId="1" xfId="0" applyNumberFormat="1" applyFont="1" applyBorder="1" applyAlignment="1">
      <alignment wrapText="1"/>
    </xf>
    <xf numFmtId="49" fontId="3" fillId="2" borderId="3" xfId="0" applyNumberFormat="1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49" fontId="2" fillId="2" borderId="1" xfId="0" applyNumberFormat="1" applyFont="1" applyFill="1" applyBorder="1" applyAlignment="1">
      <alignment wrapText="1"/>
    </xf>
    <xf numFmtId="49" fontId="3" fillId="2" borderId="1" xfId="0" applyNumberFormat="1" applyFont="1" applyFill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>
      <alignment horizontal="center"/>
    </xf>
    <xf numFmtId="165" fontId="3" fillId="3" borderId="1" xfId="0" applyNumberFormat="1" applyFont="1" applyFill="1" applyBorder="1" applyAlignment="1">
      <alignment wrapText="1"/>
    </xf>
    <xf numFmtId="165" fontId="3" fillId="0" borderId="1" xfId="0" applyNumberFormat="1" applyFont="1" applyBorder="1" applyAlignment="1">
      <alignment horizontal="center" wrapText="1"/>
    </xf>
    <xf numFmtId="165" fontId="5" fillId="0" borderId="1" xfId="0" applyNumberFormat="1" applyFont="1" applyBorder="1" applyAlignment="1">
      <alignment horizontal="center" wrapText="1"/>
    </xf>
    <xf numFmtId="165" fontId="3" fillId="3" borderId="1" xfId="0" applyNumberFormat="1" applyFont="1" applyFill="1" applyBorder="1" applyAlignment="1">
      <alignment horizontal="center" wrapText="1"/>
    </xf>
    <xf numFmtId="165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 wrapText="1"/>
    </xf>
    <xf numFmtId="165" fontId="5" fillId="0" borderId="0" xfId="0" applyNumberFormat="1" applyFont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 wrapText="1"/>
    </xf>
    <xf numFmtId="164" fontId="3" fillId="3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165" fontId="5" fillId="0" borderId="2" xfId="0" applyNumberFormat="1" applyFont="1" applyBorder="1" applyAlignment="1">
      <alignment horizontal="center" wrapText="1"/>
    </xf>
    <xf numFmtId="165" fontId="3" fillId="3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wrapText="1"/>
    </xf>
    <xf numFmtId="165" fontId="9" fillId="0" borderId="1" xfId="0" applyNumberFormat="1" applyFont="1" applyBorder="1" applyAlignment="1">
      <alignment horizontal="center" wrapText="1"/>
    </xf>
    <xf numFmtId="165" fontId="7" fillId="0" borderId="1" xfId="0" applyNumberFormat="1" applyFont="1" applyBorder="1" applyAlignment="1">
      <alignment wrapText="1"/>
    </xf>
    <xf numFmtId="165" fontId="7" fillId="0" borderId="1" xfId="0" applyNumberFormat="1" applyFont="1" applyBorder="1" applyAlignment="1">
      <alignment horizontal="center" wrapText="1"/>
    </xf>
    <xf numFmtId="165" fontId="7" fillId="0" borderId="2" xfId="0" applyNumberFormat="1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165" fontId="3" fillId="0" borderId="1" xfId="0" applyNumberFormat="1" applyFont="1" applyFill="1" applyBorder="1" applyAlignment="1">
      <alignment horizontal="center" wrapText="1"/>
    </xf>
    <xf numFmtId="165" fontId="5" fillId="3" borderId="1" xfId="0" applyNumberFormat="1" applyFont="1" applyFill="1" applyBorder="1" applyAlignment="1">
      <alignment horizontal="center" wrapText="1"/>
    </xf>
    <xf numFmtId="165" fontId="5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wrapText="1"/>
    </xf>
    <xf numFmtId="49" fontId="3" fillId="0" borderId="5" xfId="0" applyNumberFormat="1" applyFont="1" applyBorder="1" applyAlignment="1">
      <alignment horizontal="center" wrapText="1"/>
    </xf>
    <xf numFmtId="49" fontId="3" fillId="0" borderId="6" xfId="0" applyNumberFormat="1" applyFont="1" applyBorder="1" applyAlignment="1">
      <alignment horizontal="center" wrapText="1"/>
    </xf>
    <xf numFmtId="0" fontId="3" fillId="0" borderId="4" xfId="0" applyNumberFormat="1" applyFont="1" applyBorder="1" applyAlignment="1">
      <alignment horizontal="center" wrapText="1"/>
    </xf>
    <xf numFmtId="0" fontId="3" fillId="0" borderId="5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3" fillId="0" borderId="4" xfId="0" applyNumberFormat="1" applyFont="1" applyBorder="1" applyAlignment="1">
      <alignment horizontal="left" wrapText="1"/>
    </xf>
    <xf numFmtId="0" fontId="0" fillId="0" borderId="5" xfId="0" applyNumberFormat="1" applyBorder="1" applyAlignment="1">
      <alignment wrapText="1"/>
    </xf>
    <xf numFmtId="0" fontId="0" fillId="0" borderId="6" xfId="0" applyNumberFormat="1" applyBorder="1" applyAlignment="1">
      <alignment wrapText="1"/>
    </xf>
    <xf numFmtId="49" fontId="2" fillId="0" borderId="4" xfId="0" applyNumberFormat="1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49" fontId="3" fillId="0" borderId="4" xfId="0" applyNumberFormat="1" applyFont="1" applyBorder="1" applyAlignment="1">
      <alignment horizontal="left" wrapText="1"/>
    </xf>
    <xf numFmtId="49" fontId="3" fillId="0" borderId="6" xfId="0" applyNumberFormat="1" applyFont="1" applyBorder="1" applyAlignment="1">
      <alignment horizontal="left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4" xfId="0" applyFont="1" applyBorder="1" applyAlignment="1">
      <alignment horizontal="left" wrapText="1"/>
    </xf>
    <xf numFmtId="49" fontId="2" fillId="0" borderId="6" xfId="0" applyNumberFormat="1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49" fontId="3" fillId="3" borderId="4" xfId="0" applyNumberFormat="1" applyFont="1" applyFill="1" applyBorder="1" applyAlignment="1">
      <alignment wrapText="1"/>
    </xf>
    <xf numFmtId="0" fontId="3" fillId="3" borderId="6" xfId="0" applyFont="1" applyFill="1" applyBorder="1" applyAlignment="1">
      <alignment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49" fontId="6" fillId="2" borderId="4" xfId="0" applyNumberFormat="1" applyFont="1" applyFill="1" applyBorder="1" applyAlignment="1">
      <alignment horizontal="center" wrapText="1"/>
    </xf>
    <xf numFmtId="49" fontId="6" fillId="2" borderId="5" xfId="0" applyNumberFormat="1" applyFont="1" applyFill="1" applyBorder="1" applyAlignment="1">
      <alignment horizontal="center" wrapText="1"/>
    </xf>
    <xf numFmtId="49" fontId="6" fillId="2" borderId="6" xfId="0" applyNumberFormat="1" applyFont="1" applyFill="1" applyBorder="1" applyAlignment="1">
      <alignment horizontal="center" wrapText="1"/>
    </xf>
    <xf numFmtId="0" fontId="0" fillId="0" borderId="6" xfId="0" applyBorder="1" applyAlignment="1">
      <alignment horizontal="left"/>
    </xf>
    <xf numFmtId="0" fontId="2" fillId="0" borderId="4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3" fillId="0" borderId="4" xfId="0" applyFont="1" applyBorder="1" applyAlignment="1">
      <alignment wrapText="1"/>
    </xf>
    <xf numFmtId="0" fontId="3" fillId="0" borderId="6" xfId="0" applyFont="1" applyBorder="1" applyAlignment="1">
      <alignment wrapText="1"/>
    </xf>
    <xf numFmtId="49" fontId="5" fillId="2" borderId="4" xfId="0" applyNumberFormat="1" applyFont="1" applyFill="1" applyBorder="1" applyAlignment="1">
      <alignment horizontal="center" wrapText="1"/>
    </xf>
    <xf numFmtId="49" fontId="5" fillId="2" borderId="5" xfId="0" applyNumberFormat="1" applyFont="1" applyFill="1" applyBorder="1" applyAlignment="1">
      <alignment horizontal="center" wrapText="1"/>
    </xf>
    <xf numFmtId="49" fontId="5" fillId="2" borderId="6" xfId="0" applyNumberFormat="1" applyFont="1" applyFill="1" applyBorder="1" applyAlignment="1">
      <alignment horizontal="center" wrapText="1"/>
    </xf>
    <xf numFmtId="49" fontId="3" fillId="3" borderId="4" xfId="0" applyNumberFormat="1" applyFont="1" applyFill="1" applyBorder="1" applyAlignment="1">
      <alignment horizontal="left" wrapText="1"/>
    </xf>
    <xf numFmtId="0" fontId="3" fillId="3" borderId="6" xfId="0" applyFont="1" applyFill="1" applyBorder="1" applyAlignment="1">
      <alignment horizontal="left" wrapText="1"/>
    </xf>
    <xf numFmtId="49" fontId="8" fillId="0" borderId="4" xfId="0" applyNumberFormat="1" applyFont="1" applyBorder="1" applyAlignment="1">
      <alignment horizontal="left" wrapText="1"/>
    </xf>
    <xf numFmtId="0" fontId="8" fillId="0" borderId="6" xfId="0" applyFont="1" applyBorder="1" applyAlignment="1">
      <alignment horizontal="left" wrapText="1"/>
    </xf>
    <xf numFmtId="49" fontId="2" fillId="0" borderId="1" xfId="0" applyNumberFormat="1" applyFont="1" applyBorder="1" applyAlignment="1">
      <alignment horizontal="center" wrapText="1"/>
    </xf>
    <xf numFmtId="49" fontId="0" fillId="0" borderId="1" xfId="0" applyNumberFormat="1" applyFont="1" applyBorder="1" applyAlignment="1">
      <alignment horizontal="center" wrapText="1"/>
    </xf>
    <xf numFmtId="49" fontId="3" fillId="0" borderId="4" xfId="0" applyNumberFormat="1" applyFont="1" applyBorder="1" applyAlignment="1">
      <alignment wrapText="1"/>
    </xf>
    <xf numFmtId="49" fontId="3" fillId="0" borderId="6" xfId="0" applyNumberFormat="1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164" fontId="4" fillId="0" borderId="2" xfId="0" applyNumberFormat="1" applyFont="1" applyBorder="1" applyAlignment="1">
      <alignment horizontal="center" wrapText="1"/>
    </xf>
    <xf numFmtId="164" fontId="4" fillId="0" borderId="3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3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5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wrapText="1"/>
    </xf>
    <xf numFmtId="49" fontId="5" fillId="2" borderId="9" xfId="0" applyNumberFormat="1" applyFont="1" applyFill="1" applyBorder="1" applyAlignment="1">
      <alignment horizontal="center" wrapText="1"/>
    </xf>
    <xf numFmtId="49" fontId="5" fillId="2" borderId="10" xfId="0" applyNumberFormat="1" applyFont="1" applyFill="1" applyBorder="1" applyAlignment="1">
      <alignment horizontal="center" wrapText="1"/>
    </xf>
    <xf numFmtId="49" fontId="5" fillId="2" borderId="11" xfId="0" applyNumberFormat="1" applyFont="1" applyFill="1" applyBorder="1" applyAlignment="1">
      <alignment horizontal="center" wrapText="1"/>
    </xf>
    <xf numFmtId="49" fontId="2" fillId="0" borderId="4" xfId="0" applyNumberFormat="1" applyFont="1" applyBorder="1" applyAlignment="1">
      <alignment wrapText="1"/>
    </xf>
    <xf numFmtId="0" fontId="3" fillId="3" borderId="4" xfId="0" applyFont="1" applyFill="1" applyBorder="1" applyAlignment="1">
      <alignment wrapText="1"/>
    </xf>
    <xf numFmtId="0" fontId="2" fillId="3" borderId="6" xfId="0" applyFont="1" applyFill="1" applyBorder="1" applyAlignment="1">
      <alignment wrapText="1"/>
    </xf>
    <xf numFmtId="0" fontId="2" fillId="3" borderId="6" xfId="0" applyFont="1" applyFill="1" applyBorder="1" applyAlignment="1">
      <alignment horizontal="left" wrapText="1"/>
    </xf>
    <xf numFmtId="0" fontId="3" fillId="0" borderId="1" xfId="0" applyFont="1" applyBorder="1" applyAlignment="1">
      <alignment wrapText="1"/>
    </xf>
    <xf numFmtId="49" fontId="2" fillId="0" borderId="10" xfId="0" applyNumberFormat="1" applyFont="1" applyBorder="1" applyAlignment="1">
      <alignment horizontal="right" wrapText="1"/>
    </xf>
    <xf numFmtId="49" fontId="0" fillId="0" borderId="10" xfId="0" applyNumberForma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81"/>
  <sheetViews>
    <sheetView tabSelected="1" topLeftCell="D271" zoomScale="70" zoomScaleNormal="70" workbookViewId="0">
      <selection activeCell="C281" sqref="C281"/>
    </sheetView>
  </sheetViews>
  <sheetFormatPr defaultColWidth="7.7109375" defaultRowHeight="15.75"/>
  <cols>
    <col min="1" max="1" width="6.28515625" style="1" customWidth="1"/>
    <col min="2" max="2" width="48.28515625" style="1" customWidth="1"/>
    <col min="3" max="4" width="12.42578125" style="2" customWidth="1"/>
    <col min="5" max="5" width="8.140625" style="2" customWidth="1"/>
    <col min="6" max="6" width="11" style="1" customWidth="1"/>
    <col min="7" max="7" width="10.5703125" style="1" customWidth="1"/>
    <col min="8" max="8" width="10.28515625" style="1" bestFit="1" customWidth="1"/>
    <col min="9" max="9" width="12.28515625" style="1" customWidth="1"/>
    <col min="10" max="10" width="11.42578125" style="1" customWidth="1"/>
    <col min="11" max="11" width="8.42578125" style="1" customWidth="1"/>
    <col min="12" max="13" width="13" style="1" customWidth="1"/>
    <col min="14" max="16384" width="7.7109375" style="1"/>
  </cols>
  <sheetData>
    <row r="1" spans="1:14" ht="40.5" customHeight="1">
      <c r="A1" s="83" t="s">
        <v>116</v>
      </c>
      <c r="B1" s="83"/>
      <c r="C1" s="83"/>
      <c r="D1" s="83"/>
      <c r="E1" s="83"/>
      <c r="F1" s="84"/>
      <c r="G1" s="84"/>
      <c r="H1" s="84"/>
      <c r="I1" s="84"/>
      <c r="J1" s="84"/>
      <c r="K1" s="84"/>
    </row>
    <row r="2" spans="1:14" ht="14.25" customHeight="1">
      <c r="E2" s="101" t="s">
        <v>109</v>
      </c>
      <c r="F2" s="102"/>
      <c r="G2" s="102"/>
      <c r="H2" s="102"/>
      <c r="I2" s="102"/>
      <c r="J2" s="102"/>
      <c r="K2" s="102"/>
    </row>
    <row r="3" spans="1:14" ht="19.5" customHeight="1">
      <c r="A3" s="87" t="s">
        <v>0</v>
      </c>
      <c r="B3" s="87" t="s">
        <v>1</v>
      </c>
      <c r="C3" s="85" t="s">
        <v>117</v>
      </c>
      <c r="D3" s="85" t="s">
        <v>110</v>
      </c>
      <c r="E3" s="85" t="s">
        <v>16</v>
      </c>
      <c r="F3" s="60" t="s">
        <v>26</v>
      </c>
      <c r="G3" s="61"/>
      <c r="H3" s="62"/>
      <c r="I3" s="60" t="s">
        <v>27</v>
      </c>
      <c r="J3" s="61"/>
      <c r="K3" s="62"/>
      <c r="L3" s="60" t="s">
        <v>113</v>
      </c>
      <c r="M3" s="61"/>
      <c r="N3" s="62"/>
    </row>
    <row r="4" spans="1:14" ht="75" customHeight="1">
      <c r="A4" s="88"/>
      <c r="B4" s="88"/>
      <c r="C4" s="86"/>
      <c r="D4" s="86"/>
      <c r="E4" s="86"/>
      <c r="F4" s="22" t="s">
        <v>117</v>
      </c>
      <c r="G4" s="22" t="s">
        <v>110</v>
      </c>
      <c r="H4" s="22" t="s">
        <v>16</v>
      </c>
      <c r="I4" s="22" t="s">
        <v>117</v>
      </c>
      <c r="J4" s="22" t="s">
        <v>110</v>
      </c>
      <c r="K4" s="22" t="s">
        <v>16</v>
      </c>
      <c r="L4" s="22" t="s">
        <v>117</v>
      </c>
      <c r="M4" s="22" t="s">
        <v>110</v>
      </c>
      <c r="N4" s="22" t="s">
        <v>16</v>
      </c>
    </row>
    <row r="5" spans="1:14" ht="19.5" customHeight="1">
      <c r="A5" s="25" t="s">
        <v>17</v>
      </c>
      <c r="B5" s="63" t="s">
        <v>2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5"/>
    </row>
    <row r="6" spans="1:14" ht="15.75" customHeight="1">
      <c r="A6" s="38" t="s">
        <v>28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40"/>
    </row>
    <row r="7" spans="1:14" ht="32.25" customHeight="1">
      <c r="A7" s="47" t="s">
        <v>29</v>
      </c>
      <c r="B7" s="48"/>
      <c r="C7" s="16">
        <v>444353.7</v>
      </c>
      <c r="D7" s="16">
        <v>198532.2</v>
      </c>
      <c r="E7" s="16">
        <f>D7/C7*100</f>
        <v>44.678867307732553</v>
      </c>
      <c r="F7" s="16"/>
      <c r="G7" s="16"/>
      <c r="H7" s="16"/>
      <c r="I7" s="16">
        <v>346712.7</v>
      </c>
      <c r="J7" s="16">
        <v>153201.1</v>
      </c>
      <c r="K7" s="16">
        <f>J7/I7*100</f>
        <v>44.186757508450079</v>
      </c>
      <c r="L7" s="16">
        <v>97641</v>
      </c>
      <c r="M7" s="16">
        <f>D7-G7-J7</f>
        <v>45331.100000000006</v>
      </c>
      <c r="N7" s="16">
        <f>M7/L7*100</f>
        <v>46.426296330434965</v>
      </c>
    </row>
    <row r="8" spans="1:14">
      <c r="A8" s="49" t="s">
        <v>31</v>
      </c>
      <c r="B8" s="48"/>
      <c r="C8" s="13">
        <f>C7</f>
        <v>444353.7</v>
      </c>
      <c r="D8" s="13">
        <f>D7</f>
        <v>198532.2</v>
      </c>
      <c r="E8" s="13">
        <f>D8/C8*100</f>
        <v>44.678867307732553</v>
      </c>
      <c r="F8" s="13">
        <f t="shared" ref="F8:G8" si="0">F7</f>
        <v>0</v>
      </c>
      <c r="G8" s="13">
        <f t="shared" si="0"/>
        <v>0</v>
      </c>
      <c r="H8" s="13"/>
      <c r="I8" s="13">
        <f t="shared" ref="I8:J8" si="1">I7</f>
        <v>346712.7</v>
      </c>
      <c r="J8" s="13">
        <f t="shared" si="1"/>
        <v>153201.1</v>
      </c>
      <c r="K8" s="13">
        <f>J8/I8*100</f>
        <v>44.186757508450079</v>
      </c>
      <c r="L8" s="13">
        <f>C8-F8-I8</f>
        <v>97641</v>
      </c>
      <c r="M8" s="13">
        <f>D8-G8-J8</f>
        <v>45331.100000000006</v>
      </c>
      <c r="N8" s="13">
        <f>M8/L8*100</f>
        <v>46.426296330434965</v>
      </c>
    </row>
    <row r="9" spans="1:14" ht="15.75" customHeight="1">
      <c r="A9" s="38" t="s">
        <v>30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40"/>
    </row>
    <row r="10" spans="1:14" ht="28.5" customHeight="1">
      <c r="A10" s="47" t="s">
        <v>29</v>
      </c>
      <c r="B10" s="48"/>
      <c r="C10" s="16">
        <v>518224</v>
      </c>
      <c r="D10" s="16">
        <v>282865.90000000002</v>
      </c>
      <c r="E10" s="16">
        <f t="shared" ref="E10:E11" si="2">D10/C10*100</f>
        <v>54.583712834604349</v>
      </c>
      <c r="F10" s="16">
        <v>4867.6000000000004</v>
      </c>
      <c r="G10" s="16">
        <v>0</v>
      </c>
      <c r="H10" s="16"/>
      <c r="I10" s="16">
        <v>429536.7</v>
      </c>
      <c r="J10" s="16">
        <v>233915.9</v>
      </c>
      <c r="K10" s="16">
        <f t="shared" ref="K10:K11" si="3">J10/I10*100</f>
        <v>54.457721540441128</v>
      </c>
      <c r="L10" s="16">
        <v>83819.7</v>
      </c>
      <c r="M10" s="16">
        <f>D10-G10-J10</f>
        <v>48950.000000000029</v>
      </c>
      <c r="N10" s="16">
        <f t="shared" ref="N10:N11" si="4">M10/L10*100</f>
        <v>58.399159147551273</v>
      </c>
    </row>
    <row r="11" spans="1:14">
      <c r="A11" s="49" t="s">
        <v>31</v>
      </c>
      <c r="B11" s="57"/>
      <c r="C11" s="13">
        <f>C10</f>
        <v>518224</v>
      </c>
      <c r="D11" s="13">
        <f>D10</f>
        <v>282865.90000000002</v>
      </c>
      <c r="E11" s="13">
        <f t="shared" si="2"/>
        <v>54.583712834604349</v>
      </c>
      <c r="F11" s="13">
        <f t="shared" ref="F11:G11" si="5">F10</f>
        <v>4867.6000000000004</v>
      </c>
      <c r="G11" s="13">
        <f t="shared" si="5"/>
        <v>0</v>
      </c>
      <c r="H11" s="13"/>
      <c r="I11" s="13">
        <f t="shared" ref="I11:J11" si="6">I10</f>
        <v>429536.7</v>
      </c>
      <c r="J11" s="13">
        <f t="shared" si="6"/>
        <v>233915.9</v>
      </c>
      <c r="K11" s="13">
        <f t="shared" si="3"/>
        <v>54.457721540441128</v>
      </c>
      <c r="L11" s="13">
        <f t="shared" ref="L11" si="7">C11-F11-I11</f>
        <v>83819.700000000012</v>
      </c>
      <c r="M11" s="13">
        <f t="shared" ref="M11" si="8">D11-G11-J11</f>
        <v>48950.000000000029</v>
      </c>
      <c r="N11" s="13">
        <f t="shared" si="4"/>
        <v>58.399159147551259</v>
      </c>
    </row>
    <row r="12" spans="1:14" ht="15.75" customHeight="1">
      <c r="A12" s="51" t="s">
        <v>32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3"/>
    </row>
    <row r="13" spans="1:14" ht="27.75" customHeight="1">
      <c r="A13" s="54" t="s">
        <v>29</v>
      </c>
      <c r="B13" s="48"/>
      <c r="C13" s="16">
        <v>43355.1</v>
      </c>
      <c r="D13" s="16">
        <v>20507.5</v>
      </c>
      <c r="E13" s="16">
        <f t="shared" ref="E13:E14" si="9">D13/C13*100</f>
        <v>47.301240223180201</v>
      </c>
      <c r="F13" s="16"/>
      <c r="G13" s="16"/>
      <c r="H13" s="16"/>
      <c r="I13" s="16">
        <v>385.1</v>
      </c>
      <c r="J13" s="16">
        <v>252.6</v>
      </c>
      <c r="K13" s="16">
        <f t="shared" ref="K13:K14" si="10">J13/I13*100</f>
        <v>65.593352376006237</v>
      </c>
      <c r="L13" s="16">
        <v>42970</v>
      </c>
      <c r="M13" s="16">
        <f>D13-G13-J13</f>
        <v>20254.900000000001</v>
      </c>
      <c r="N13" s="16">
        <f>M13/L13*100</f>
        <v>47.137305096579013</v>
      </c>
    </row>
    <row r="14" spans="1:14">
      <c r="A14" s="56" t="s">
        <v>31</v>
      </c>
      <c r="B14" s="57"/>
      <c r="C14" s="13">
        <f>C13</f>
        <v>43355.1</v>
      </c>
      <c r="D14" s="13">
        <f>D13</f>
        <v>20507.5</v>
      </c>
      <c r="E14" s="13">
        <f t="shared" si="9"/>
        <v>47.301240223180201</v>
      </c>
      <c r="F14" s="13">
        <f t="shared" ref="F14:G14" si="11">F13</f>
        <v>0</v>
      </c>
      <c r="G14" s="13">
        <f t="shared" si="11"/>
        <v>0</v>
      </c>
      <c r="H14" s="13"/>
      <c r="I14" s="13">
        <f t="shared" ref="I14:J14" si="12">I13</f>
        <v>385.1</v>
      </c>
      <c r="J14" s="13">
        <f t="shared" si="12"/>
        <v>252.6</v>
      </c>
      <c r="K14" s="13">
        <f t="shared" si="10"/>
        <v>65.593352376006237</v>
      </c>
      <c r="L14" s="13">
        <f>C14-F14-I14</f>
        <v>42970</v>
      </c>
      <c r="M14" s="13">
        <f>D14-G14-J14</f>
        <v>20254.900000000001</v>
      </c>
      <c r="N14" s="13">
        <f>M14/L14*100</f>
        <v>47.137305096579013</v>
      </c>
    </row>
    <row r="15" spans="1:14" ht="15.75" customHeight="1">
      <c r="A15" s="51" t="s">
        <v>33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3"/>
    </row>
    <row r="16" spans="1:14" ht="30.75" customHeight="1">
      <c r="A16" s="54" t="s">
        <v>29</v>
      </c>
      <c r="B16" s="66"/>
      <c r="C16" s="16">
        <v>6073</v>
      </c>
      <c r="D16" s="16">
        <v>2717</v>
      </c>
      <c r="E16" s="16">
        <f t="shared" ref="E16:E17" si="13">D16/C16*100</f>
        <v>44.739008727152971</v>
      </c>
      <c r="F16" s="16"/>
      <c r="G16" s="16"/>
      <c r="H16" s="16"/>
      <c r="I16" s="16"/>
      <c r="J16" s="16"/>
      <c r="K16" s="16"/>
      <c r="L16" s="16">
        <f>C16-F16-I16</f>
        <v>6073</v>
      </c>
      <c r="M16" s="16">
        <f>D16-G16-J16</f>
        <v>2717</v>
      </c>
      <c r="N16" s="16">
        <f>M16/L16*100</f>
        <v>44.739008727152971</v>
      </c>
    </row>
    <row r="17" spans="1:14">
      <c r="A17" s="69" t="s">
        <v>31</v>
      </c>
      <c r="B17" s="69"/>
      <c r="C17" s="13">
        <f>C16</f>
        <v>6073</v>
      </c>
      <c r="D17" s="13">
        <f>D16</f>
        <v>2717</v>
      </c>
      <c r="E17" s="13">
        <f t="shared" si="13"/>
        <v>44.739008727152971</v>
      </c>
      <c r="F17" s="13">
        <f t="shared" ref="F17:G17" si="14">F16</f>
        <v>0</v>
      </c>
      <c r="G17" s="13">
        <f t="shared" si="14"/>
        <v>0</v>
      </c>
      <c r="H17" s="13"/>
      <c r="I17" s="13">
        <f t="shared" ref="I17:J17" si="15">I16</f>
        <v>0</v>
      </c>
      <c r="J17" s="13">
        <f t="shared" si="15"/>
        <v>0</v>
      </c>
      <c r="K17" s="13"/>
      <c r="L17" s="13">
        <f>C17-F17-I17</f>
        <v>6073</v>
      </c>
      <c r="M17" s="13">
        <f>D17-G17-J17</f>
        <v>2717</v>
      </c>
      <c r="N17" s="13">
        <f>M17/L17*100</f>
        <v>44.739008727152971</v>
      </c>
    </row>
    <row r="18" spans="1:14" ht="15.75" customHeight="1">
      <c r="A18" s="51" t="s">
        <v>34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3"/>
    </row>
    <row r="19" spans="1:14" ht="30" customHeight="1">
      <c r="A19" s="67" t="s">
        <v>29</v>
      </c>
      <c r="B19" s="68"/>
      <c r="C19" s="16">
        <v>28886.2</v>
      </c>
      <c r="D19" s="16">
        <v>11129.9</v>
      </c>
      <c r="E19" s="16">
        <f t="shared" ref="E19:E20" si="16">D19/C19*100</f>
        <v>38.530163192112497</v>
      </c>
      <c r="F19" s="16"/>
      <c r="G19" s="16"/>
      <c r="H19" s="16"/>
      <c r="I19" s="16">
        <v>6286.2</v>
      </c>
      <c r="J19" s="16">
        <v>1096</v>
      </c>
      <c r="K19" s="16">
        <f t="shared" ref="K19:K20" si="17">J19/I19*100</f>
        <v>17.435016385097516</v>
      </c>
      <c r="L19" s="16">
        <f>C19-F19-I19</f>
        <v>22600</v>
      </c>
      <c r="M19" s="16">
        <f>D19-G19-J19</f>
        <v>10033.9</v>
      </c>
      <c r="N19" s="16">
        <f>M19/L19*100</f>
        <v>44.397787610619467</v>
      </c>
    </row>
    <row r="20" spans="1:14">
      <c r="A20" s="70" t="s">
        <v>31</v>
      </c>
      <c r="B20" s="71"/>
      <c r="C20" s="13">
        <f>C19</f>
        <v>28886.2</v>
      </c>
      <c r="D20" s="13">
        <f>D19</f>
        <v>11129.9</v>
      </c>
      <c r="E20" s="13">
        <f t="shared" si="16"/>
        <v>38.530163192112497</v>
      </c>
      <c r="F20" s="13">
        <f t="shared" ref="F20:G20" si="18">F19</f>
        <v>0</v>
      </c>
      <c r="G20" s="13">
        <f t="shared" si="18"/>
        <v>0</v>
      </c>
      <c r="H20" s="13"/>
      <c r="I20" s="13">
        <f t="shared" ref="I20:J20" si="19">I19</f>
        <v>6286.2</v>
      </c>
      <c r="J20" s="13">
        <f t="shared" si="19"/>
        <v>1096</v>
      </c>
      <c r="K20" s="12">
        <f t="shared" si="17"/>
        <v>17.435016385097516</v>
      </c>
      <c r="L20" s="13">
        <f>C20-F20-I20</f>
        <v>22600</v>
      </c>
      <c r="M20" s="13">
        <f>D20-G20-J20</f>
        <v>10033.9</v>
      </c>
      <c r="N20" s="13">
        <f>M20/L20*100</f>
        <v>44.397787610619467</v>
      </c>
    </row>
    <row r="21" spans="1:14" ht="15.75" customHeight="1">
      <c r="A21" s="51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3"/>
    </row>
    <row r="22" spans="1:14" ht="30.75" customHeight="1">
      <c r="A22" s="67" t="s">
        <v>29</v>
      </c>
      <c r="B22" s="68"/>
      <c r="C22" s="16">
        <v>1660</v>
      </c>
      <c r="D22" s="16">
        <v>746.3</v>
      </c>
      <c r="E22" s="16">
        <f t="shared" ref="E22:E23" si="20">D22/C22*100</f>
        <v>44.9578313253012</v>
      </c>
      <c r="F22" s="16"/>
      <c r="G22" s="16"/>
      <c r="H22" s="16"/>
      <c r="I22" s="16"/>
      <c r="J22" s="16"/>
      <c r="K22" s="16"/>
      <c r="L22" s="16">
        <f t="shared" ref="L22:L23" si="21">C22-F22-I22</f>
        <v>1660</v>
      </c>
      <c r="M22" s="16">
        <f t="shared" ref="M22:M23" si="22">D22-G22-J22</f>
        <v>746.3</v>
      </c>
      <c r="N22" s="16">
        <f t="shared" ref="N22:N23" si="23">M22/L22*100</f>
        <v>44.9578313253012</v>
      </c>
    </row>
    <row r="23" spans="1:14">
      <c r="A23" s="70" t="s">
        <v>31</v>
      </c>
      <c r="B23" s="71"/>
      <c r="C23" s="13">
        <f>C22</f>
        <v>1660</v>
      </c>
      <c r="D23" s="13">
        <f>D22</f>
        <v>746.3</v>
      </c>
      <c r="E23" s="13">
        <f t="shared" si="20"/>
        <v>44.9578313253012</v>
      </c>
      <c r="F23" s="13">
        <f t="shared" ref="F23:G23" si="24">F22</f>
        <v>0</v>
      </c>
      <c r="G23" s="13">
        <f t="shared" si="24"/>
        <v>0</v>
      </c>
      <c r="H23" s="13"/>
      <c r="I23" s="13">
        <f t="shared" ref="I23:J23" si="25">I22</f>
        <v>0</v>
      </c>
      <c r="J23" s="13">
        <f t="shared" si="25"/>
        <v>0</v>
      </c>
      <c r="K23" s="13"/>
      <c r="L23" s="13">
        <f t="shared" si="21"/>
        <v>1660</v>
      </c>
      <c r="M23" s="13">
        <f t="shared" si="22"/>
        <v>746.3</v>
      </c>
      <c r="N23" s="13">
        <f t="shared" si="23"/>
        <v>44.9578313253012</v>
      </c>
    </row>
    <row r="24" spans="1:14" ht="15.75" customHeight="1">
      <c r="A24" s="51" t="s">
        <v>35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3"/>
    </row>
    <row r="25" spans="1:14" ht="30.75" customHeight="1">
      <c r="A25" s="67" t="s">
        <v>29</v>
      </c>
      <c r="B25" s="68"/>
      <c r="C25" s="16">
        <v>6816.6</v>
      </c>
      <c r="D25" s="16">
        <v>2775</v>
      </c>
      <c r="E25" s="16">
        <f t="shared" ref="E25:E27" si="26">D25/C25*100</f>
        <v>40.709444591145143</v>
      </c>
      <c r="F25" s="16"/>
      <c r="G25" s="16"/>
      <c r="H25" s="16"/>
      <c r="I25" s="16">
        <v>816.6</v>
      </c>
      <c r="J25" s="16">
        <v>16</v>
      </c>
      <c r="K25" s="16">
        <f t="shared" ref="K25:K26" si="27">J25/I25*100</f>
        <v>1.9593436198873377</v>
      </c>
      <c r="L25" s="16">
        <f t="shared" ref="L25:L27" si="28">C25-F25-I25</f>
        <v>6000</v>
      </c>
      <c r="M25" s="16">
        <f t="shared" ref="M25:M27" si="29">D25-G25-J25</f>
        <v>2759</v>
      </c>
      <c r="N25" s="16">
        <f t="shared" ref="N25:N27" si="30">M25/L25*100</f>
        <v>45.983333333333334</v>
      </c>
    </row>
    <row r="26" spans="1:14">
      <c r="A26" s="89" t="s">
        <v>31</v>
      </c>
      <c r="B26" s="90"/>
      <c r="C26" s="23">
        <f>C25</f>
        <v>6816.6</v>
      </c>
      <c r="D26" s="23">
        <f>D25</f>
        <v>2775</v>
      </c>
      <c r="E26" s="23">
        <f t="shared" si="26"/>
        <v>40.709444591145143</v>
      </c>
      <c r="F26" s="23">
        <f t="shared" ref="F26:G26" si="31">F25</f>
        <v>0</v>
      </c>
      <c r="G26" s="23">
        <f t="shared" si="31"/>
        <v>0</v>
      </c>
      <c r="H26" s="23"/>
      <c r="I26" s="23">
        <f t="shared" ref="I26:J26" si="32">I25</f>
        <v>816.6</v>
      </c>
      <c r="J26" s="23">
        <f t="shared" si="32"/>
        <v>16</v>
      </c>
      <c r="K26" s="12">
        <f t="shared" si="27"/>
        <v>1.9593436198873377</v>
      </c>
      <c r="L26" s="29">
        <f t="shared" si="28"/>
        <v>6000</v>
      </c>
      <c r="M26" s="29">
        <f t="shared" si="29"/>
        <v>2759</v>
      </c>
      <c r="N26" s="29">
        <f t="shared" si="30"/>
        <v>45.983333333333334</v>
      </c>
    </row>
    <row r="27" spans="1:14" s="30" customFormat="1">
      <c r="A27" s="91" t="s">
        <v>54</v>
      </c>
      <c r="B27" s="92"/>
      <c r="C27" s="14">
        <f>C8+C11+C14+C17+C20+C23+C26</f>
        <v>1049368.5999999999</v>
      </c>
      <c r="D27" s="14">
        <f>D8+D11+D14+D17+D20+D23+D26</f>
        <v>519273.80000000005</v>
      </c>
      <c r="E27" s="12">
        <f t="shared" si="26"/>
        <v>49.484404240797765</v>
      </c>
      <c r="F27" s="14">
        <f t="shared" ref="F27:G27" si="33">F8+F11+F14+F17+F20+F23+F26</f>
        <v>4867.6000000000004</v>
      </c>
      <c r="G27" s="14">
        <f t="shared" si="33"/>
        <v>0</v>
      </c>
      <c r="H27" s="12"/>
      <c r="I27" s="14">
        <f>I8+I11+I14+I17+I20+I23+I26</f>
        <v>783737.29999999993</v>
      </c>
      <c r="J27" s="14">
        <f t="shared" ref="J27" si="34">J8+J11+J14+J17+J20+J23+J26</f>
        <v>388481.6</v>
      </c>
      <c r="K27" s="12">
        <f t="shared" ref="K27" si="35">J27/I27*100</f>
        <v>49.567833507477573</v>
      </c>
      <c r="L27" s="12">
        <f t="shared" si="28"/>
        <v>260763.69999999995</v>
      </c>
      <c r="M27" s="12">
        <f t="shared" si="29"/>
        <v>130792.20000000007</v>
      </c>
      <c r="N27" s="12">
        <f t="shared" si="30"/>
        <v>50.157364694549166</v>
      </c>
    </row>
    <row r="28" spans="1:14" ht="15.75" customHeight="1">
      <c r="A28" s="5" t="s">
        <v>18</v>
      </c>
      <c r="B28" s="93" t="s">
        <v>3</v>
      </c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5"/>
    </row>
    <row r="29" spans="1:14" ht="15.75" customHeight="1">
      <c r="A29" s="38" t="s">
        <v>36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40"/>
    </row>
    <row r="30" spans="1:14">
      <c r="A30" s="47" t="s">
        <v>39</v>
      </c>
      <c r="B30" s="48"/>
      <c r="C30" s="31">
        <v>31045.4</v>
      </c>
      <c r="D30" s="15">
        <v>0</v>
      </c>
      <c r="E30" s="16">
        <f t="shared" ref="E30:E32" si="36">D30/C30*100</f>
        <v>0</v>
      </c>
      <c r="F30" s="15">
        <v>0</v>
      </c>
      <c r="G30" s="15">
        <v>0</v>
      </c>
      <c r="H30" s="15"/>
      <c r="I30" s="15">
        <v>30945.4</v>
      </c>
      <c r="J30" s="15">
        <v>0</v>
      </c>
      <c r="K30" s="16">
        <f t="shared" ref="K30:K32" si="37">J30/I30*100</f>
        <v>0</v>
      </c>
      <c r="L30" s="16">
        <f t="shared" ref="L30" si="38">C30-F30-I30</f>
        <v>100</v>
      </c>
      <c r="M30" s="16">
        <f t="shared" ref="M30" si="39">D30-G30-J30</f>
        <v>0</v>
      </c>
      <c r="N30" s="16">
        <f t="shared" ref="N30" si="40">M30/L30*100</f>
        <v>0</v>
      </c>
    </row>
    <row r="31" spans="1:14" ht="32.25" hidden="1" customHeight="1">
      <c r="A31" s="96" t="s">
        <v>37</v>
      </c>
      <c r="B31" s="68"/>
      <c r="C31" s="15"/>
      <c r="D31" s="15"/>
      <c r="E31" s="16" t="e">
        <f t="shared" si="36"/>
        <v>#DIV/0!</v>
      </c>
      <c r="F31" s="15"/>
      <c r="G31" s="15"/>
      <c r="H31" s="31"/>
      <c r="I31" s="15"/>
      <c r="J31" s="15"/>
      <c r="K31" s="16" t="e">
        <f t="shared" si="37"/>
        <v>#DIV/0!</v>
      </c>
      <c r="L31" s="28">
        <f t="shared" ref="L31:L93" si="41">C31-F31-I31</f>
        <v>0</v>
      </c>
      <c r="M31" s="28">
        <f t="shared" ref="M31:M93" si="42">D31-G31-J31</f>
        <v>0</v>
      </c>
      <c r="N31" s="28" t="e">
        <f t="shared" ref="N31:N93" si="43">M31/L31*100</f>
        <v>#DIV/0!</v>
      </c>
    </row>
    <row r="32" spans="1:14">
      <c r="A32" s="81" t="s">
        <v>40</v>
      </c>
      <c r="B32" s="68"/>
      <c r="C32" s="10">
        <f>C31+C30</f>
        <v>31045.4</v>
      </c>
      <c r="D32" s="10">
        <f>D31+D30</f>
        <v>0</v>
      </c>
      <c r="E32" s="13">
        <f t="shared" si="36"/>
        <v>0</v>
      </c>
      <c r="F32" s="10">
        <f t="shared" ref="F32:G32" si="44">F31+F30</f>
        <v>0</v>
      </c>
      <c r="G32" s="10">
        <f t="shared" si="44"/>
        <v>0</v>
      </c>
      <c r="H32" s="31"/>
      <c r="I32" s="10">
        <f t="shared" ref="I32:J32" si="45">I31+I30</f>
        <v>30945.4</v>
      </c>
      <c r="J32" s="10">
        <f t="shared" si="45"/>
        <v>0</v>
      </c>
      <c r="K32" s="12">
        <f t="shared" si="37"/>
        <v>0</v>
      </c>
      <c r="L32" s="13">
        <f t="shared" si="41"/>
        <v>100</v>
      </c>
      <c r="M32" s="13">
        <f t="shared" si="42"/>
        <v>0</v>
      </c>
      <c r="N32" s="13">
        <f t="shared" si="43"/>
        <v>0</v>
      </c>
    </row>
    <row r="33" spans="1:14" ht="30" customHeight="1">
      <c r="A33" s="38" t="s">
        <v>38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40"/>
    </row>
    <row r="34" spans="1:14">
      <c r="A34" s="47" t="s">
        <v>39</v>
      </c>
      <c r="B34" s="48"/>
      <c r="C34" s="15">
        <v>400</v>
      </c>
      <c r="D34" s="15">
        <v>200</v>
      </c>
      <c r="E34" s="16">
        <f t="shared" ref="E34:E35" si="46">D34/C34*100</f>
        <v>50</v>
      </c>
      <c r="F34" s="15"/>
      <c r="G34" s="15"/>
      <c r="H34" s="16"/>
      <c r="I34" s="15"/>
      <c r="J34" s="15"/>
      <c r="K34" s="16"/>
      <c r="L34" s="16">
        <f t="shared" si="41"/>
        <v>400</v>
      </c>
      <c r="M34" s="16">
        <f t="shared" si="42"/>
        <v>200</v>
      </c>
      <c r="N34" s="16">
        <f t="shared" si="43"/>
        <v>50</v>
      </c>
    </row>
    <row r="35" spans="1:14">
      <c r="A35" s="81" t="s">
        <v>40</v>
      </c>
      <c r="B35" s="68"/>
      <c r="C35" s="10">
        <f>C34</f>
        <v>400</v>
      </c>
      <c r="D35" s="10">
        <f>D34</f>
        <v>200</v>
      </c>
      <c r="E35" s="13">
        <f t="shared" si="46"/>
        <v>50</v>
      </c>
      <c r="F35" s="10">
        <f t="shared" ref="F35:G35" si="47">F34</f>
        <v>0</v>
      </c>
      <c r="G35" s="10">
        <f t="shared" si="47"/>
        <v>0</v>
      </c>
      <c r="H35" s="13"/>
      <c r="I35" s="10">
        <f t="shared" ref="I35:J35" si="48">I34</f>
        <v>0</v>
      </c>
      <c r="J35" s="10">
        <f t="shared" si="48"/>
        <v>0</v>
      </c>
      <c r="K35" s="13"/>
      <c r="L35" s="13">
        <f t="shared" si="41"/>
        <v>400</v>
      </c>
      <c r="M35" s="13">
        <f t="shared" si="42"/>
        <v>200</v>
      </c>
      <c r="N35" s="13">
        <f t="shared" si="43"/>
        <v>50</v>
      </c>
    </row>
    <row r="36" spans="1:14" ht="15.75" customHeight="1">
      <c r="A36" s="38" t="s">
        <v>41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40"/>
    </row>
    <row r="37" spans="1:14">
      <c r="A37" s="47" t="s">
        <v>39</v>
      </c>
      <c r="B37" s="48"/>
      <c r="C37" s="15">
        <v>6004</v>
      </c>
      <c r="D37" s="15">
        <v>2773</v>
      </c>
      <c r="E37" s="16">
        <f t="shared" ref="E37:E39" si="49">D37/C37*100</f>
        <v>46.185876082611593</v>
      </c>
      <c r="F37" s="15"/>
      <c r="G37" s="15"/>
      <c r="H37" s="16"/>
      <c r="I37" s="15">
        <v>6004</v>
      </c>
      <c r="J37" s="15">
        <v>2773</v>
      </c>
      <c r="K37" s="16">
        <f t="shared" ref="K37:K39" si="50">J37/I37*100</f>
        <v>46.185876082611593</v>
      </c>
      <c r="L37" s="16">
        <f t="shared" si="41"/>
        <v>0</v>
      </c>
      <c r="M37" s="16">
        <f t="shared" si="42"/>
        <v>0</v>
      </c>
      <c r="N37" s="16"/>
    </row>
    <row r="38" spans="1:14" ht="30.75" customHeight="1">
      <c r="A38" s="47" t="s">
        <v>29</v>
      </c>
      <c r="B38" s="48"/>
      <c r="C38" s="15">
        <v>100314.2</v>
      </c>
      <c r="D38" s="15">
        <v>51443.8</v>
      </c>
      <c r="E38" s="16">
        <f t="shared" si="49"/>
        <v>51.282669851327135</v>
      </c>
      <c r="F38" s="15"/>
      <c r="G38" s="15"/>
      <c r="H38" s="16"/>
      <c r="I38" s="15">
        <v>100314.2</v>
      </c>
      <c r="J38" s="15">
        <v>51443.8</v>
      </c>
      <c r="K38" s="16">
        <f t="shared" si="50"/>
        <v>51.282669851327135</v>
      </c>
      <c r="L38" s="16">
        <f t="shared" si="41"/>
        <v>0</v>
      </c>
      <c r="M38" s="16">
        <f t="shared" si="42"/>
        <v>0</v>
      </c>
      <c r="N38" s="16"/>
    </row>
    <row r="39" spans="1:14">
      <c r="A39" s="81" t="s">
        <v>40</v>
      </c>
      <c r="B39" s="68"/>
      <c r="C39" s="10">
        <f>C37+C38</f>
        <v>106318.2</v>
      </c>
      <c r="D39" s="10">
        <f>D37+D38</f>
        <v>54216.800000000003</v>
      </c>
      <c r="E39" s="13">
        <f t="shared" si="49"/>
        <v>50.994843780274692</v>
      </c>
      <c r="F39" s="10">
        <f t="shared" ref="F39:G39" si="51">F37+F38</f>
        <v>0</v>
      </c>
      <c r="G39" s="10">
        <f t="shared" si="51"/>
        <v>0</v>
      </c>
      <c r="H39" s="13"/>
      <c r="I39" s="10">
        <f t="shared" ref="I39:J39" si="52">I37+I38</f>
        <v>106318.2</v>
      </c>
      <c r="J39" s="10">
        <f t="shared" si="52"/>
        <v>54216.800000000003</v>
      </c>
      <c r="K39" s="13">
        <f t="shared" si="50"/>
        <v>50.994843780274692</v>
      </c>
      <c r="L39" s="28">
        <f t="shared" si="41"/>
        <v>0</v>
      </c>
      <c r="M39" s="28">
        <f t="shared" si="42"/>
        <v>0</v>
      </c>
      <c r="N39" s="28"/>
    </row>
    <row r="40" spans="1:14" ht="31.5" customHeight="1">
      <c r="A40" s="38" t="s">
        <v>42</v>
      </c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40"/>
    </row>
    <row r="41" spans="1:14">
      <c r="A41" s="47" t="s">
        <v>39</v>
      </c>
      <c r="B41" s="48"/>
      <c r="C41" s="15">
        <v>2109</v>
      </c>
      <c r="D41" s="15">
        <v>1038.9000000000001</v>
      </c>
      <c r="E41" s="16">
        <f t="shared" ref="E41:E42" si="53">D41/C41*100</f>
        <v>49.260312944523477</v>
      </c>
      <c r="F41" s="15"/>
      <c r="G41" s="15"/>
      <c r="H41" s="16"/>
      <c r="I41" s="15"/>
      <c r="J41" s="15"/>
      <c r="K41" s="16"/>
      <c r="L41" s="16">
        <f t="shared" si="41"/>
        <v>2109</v>
      </c>
      <c r="M41" s="16">
        <f t="shared" si="42"/>
        <v>1038.9000000000001</v>
      </c>
      <c r="N41" s="16">
        <f t="shared" si="43"/>
        <v>49.260312944523477</v>
      </c>
    </row>
    <row r="42" spans="1:14">
      <c r="A42" s="49" t="s">
        <v>40</v>
      </c>
      <c r="B42" s="48"/>
      <c r="C42" s="10">
        <f>C41</f>
        <v>2109</v>
      </c>
      <c r="D42" s="10">
        <f>D41</f>
        <v>1038.9000000000001</v>
      </c>
      <c r="E42" s="13">
        <f t="shared" si="53"/>
        <v>49.260312944523477</v>
      </c>
      <c r="F42" s="10">
        <f t="shared" ref="F42:G42" si="54">F41</f>
        <v>0</v>
      </c>
      <c r="G42" s="10">
        <f t="shared" si="54"/>
        <v>0</v>
      </c>
      <c r="H42" s="13"/>
      <c r="I42" s="10">
        <f t="shared" ref="I42:J42" si="55">I41</f>
        <v>0</v>
      </c>
      <c r="J42" s="10">
        <f t="shared" si="55"/>
        <v>0</v>
      </c>
      <c r="K42" s="13"/>
      <c r="L42" s="13">
        <f t="shared" si="41"/>
        <v>2109</v>
      </c>
      <c r="M42" s="13">
        <f t="shared" si="42"/>
        <v>1038.9000000000001</v>
      </c>
      <c r="N42" s="13">
        <f t="shared" si="43"/>
        <v>49.260312944523477</v>
      </c>
    </row>
    <row r="43" spans="1:14" ht="15.75" customHeight="1">
      <c r="A43" s="38" t="s">
        <v>43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40"/>
    </row>
    <row r="44" spans="1:14">
      <c r="A44" s="47" t="s">
        <v>39</v>
      </c>
      <c r="B44" s="48"/>
      <c r="C44" s="15">
        <v>84</v>
      </c>
      <c r="D44" s="15">
        <v>0</v>
      </c>
      <c r="E44" s="16">
        <f t="shared" ref="E44:E49" si="56">D44/C44*100</f>
        <v>0</v>
      </c>
      <c r="F44" s="15"/>
      <c r="G44" s="15"/>
      <c r="H44" s="16"/>
      <c r="I44" s="15"/>
      <c r="J44" s="15"/>
      <c r="K44" s="16"/>
      <c r="L44" s="16">
        <f t="shared" si="41"/>
        <v>84</v>
      </c>
      <c r="M44" s="16">
        <f t="shared" si="42"/>
        <v>0</v>
      </c>
      <c r="N44" s="16">
        <f t="shared" si="43"/>
        <v>0</v>
      </c>
    </row>
    <row r="45" spans="1:14" ht="30" customHeight="1">
      <c r="A45" s="47" t="s">
        <v>44</v>
      </c>
      <c r="B45" s="48"/>
      <c r="C45" s="15">
        <v>252</v>
      </c>
      <c r="D45" s="15">
        <v>0</v>
      </c>
      <c r="E45" s="16">
        <f t="shared" si="56"/>
        <v>0</v>
      </c>
      <c r="F45" s="15"/>
      <c r="G45" s="15"/>
      <c r="H45" s="16"/>
      <c r="I45" s="15"/>
      <c r="J45" s="15"/>
      <c r="K45" s="16"/>
      <c r="L45" s="16">
        <f t="shared" si="41"/>
        <v>252</v>
      </c>
      <c r="M45" s="16">
        <f t="shared" si="42"/>
        <v>0</v>
      </c>
      <c r="N45" s="16">
        <f t="shared" si="43"/>
        <v>0</v>
      </c>
    </row>
    <row r="46" spans="1:14" ht="21.75" customHeight="1">
      <c r="A46" s="47" t="s">
        <v>45</v>
      </c>
      <c r="B46" s="48"/>
      <c r="C46" s="15">
        <v>216</v>
      </c>
      <c r="D46" s="15">
        <v>0</v>
      </c>
      <c r="E46" s="16">
        <f t="shared" si="56"/>
        <v>0</v>
      </c>
      <c r="F46" s="15"/>
      <c r="G46" s="15"/>
      <c r="H46" s="16"/>
      <c r="I46" s="15"/>
      <c r="J46" s="15"/>
      <c r="K46" s="16"/>
      <c r="L46" s="16">
        <f t="shared" si="41"/>
        <v>216</v>
      </c>
      <c r="M46" s="16">
        <f t="shared" si="42"/>
        <v>0</v>
      </c>
      <c r="N46" s="16">
        <f t="shared" si="43"/>
        <v>0</v>
      </c>
    </row>
    <row r="47" spans="1:14" ht="33.75" customHeight="1">
      <c r="A47" s="47" t="s">
        <v>46</v>
      </c>
      <c r="B47" s="48"/>
      <c r="C47" s="15">
        <v>0</v>
      </c>
      <c r="D47" s="15">
        <v>0</v>
      </c>
      <c r="E47" s="16">
        <v>0</v>
      </c>
      <c r="F47" s="15"/>
      <c r="G47" s="15"/>
      <c r="H47" s="16"/>
      <c r="I47" s="15"/>
      <c r="J47" s="15"/>
      <c r="K47" s="16"/>
      <c r="L47" s="16">
        <f t="shared" si="41"/>
        <v>0</v>
      </c>
      <c r="M47" s="16">
        <f t="shared" si="42"/>
        <v>0</v>
      </c>
      <c r="N47" s="16"/>
    </row>
    <row r="48" spans="1:14">
      <c r="A48" s="49" t="s">
        <v>40</v>
      </c>
      <c r="B48" s="57"/>
      <c r="C48" s="10">
        <f>C44+C45+C46+C47</f>
        <v>552</v>
      </c>
      <c r="D48" s="10">
        <f>D44+D45+D46+D47</f>
        <v>0</v>
      </c>
      <c r="E48" s="13">
        <f t="shared" si="56"/>
        <v>0</v>
      </c>
      <c r="F48" s="10">
        <f t="shared" ref="F48:G48" si="57">F44+F45+F46+F47</f>
        <v>0</v>
      </c>
      <c r="G48" s="10">
        <f t="shared" si="57"/>
        <v>0</v>
      </c>
      <c r="H48" s="13"/>
      <c r="I48" s="10">
        <f t="shared" ref="I48:J48" si="58">I44+I45+I46+I47</f>
        <v>0</v>
      </c>
      <c r="J48" s="10">
        <f t="shared" si="58"/>
        <v>0</v>
      </c>
      <c r="K48" s="13"/>
      <c r="L48" s="13">
        <f t="shared" si="41"/>
        <v>552</v>
      </c>
      <c r="M48" s="13">
        <f t="shared" si="42"/>
        <v>0</v>
      </c>
      <c r="N48" s="13">
        <f t="shared" si="43"/>
        <v>0</v>
      </c>
    </row>
    <row r="49" spans="1:14">
      <c r="A49" s="75" t="s">
        <v>54</v>
      </c>
      <c r="B49" s="99"/>
      <c r="C49" s="24">
        <f>C32+C35+C39+C42+C48</f>
        <v>140424.6</v>
      </c>
      <c r="D49" s="24">
        <f>D32+D35+D39+D42+D48</f>
        <v>55455.700000000004</v>
      </c>
      <c r="E49" s="12">
        <f t="shared" si="56"/>
        <v>39.491442382602479</v>
      </c>
      <c r="F49" s="24">
        <f t="shared" ref="F49:G49" si="59">F32+F35+F39+F42+F48</f>
        <v>0</v>
      </c>
      <c r="G49" s="24">
        <f t="shared" si="59"/>
        <v>0</v>
      </c>
      <c r="H49" s="12"/>
      <c r="I49" s="24">
        <f t="shared" ref="I49:J49" si="60">I32+I35+I39+I42+I48</f>
        <v>137263.6</v>
      </c>
      <c r="J49" s="24">
        <f t="shared" si="60"/>
        <v>54216.800000000003</v>
      </c>
      <c r="K49" s="12">
        <f t="shared" ref="K49" si="61">J49/I49*100</f>
        <v>39.498308364344226</v>
      </c>
      <c r="L49" s="14">
        <f t="shared" si="41"/>
        <v>3161</v>
      </c>
      <c r="M49" s="14">
        <f t="shared" si="42"/>
        <v>1238.9000000000015</v>
      </c>
      <c r="N49" s="12">
        <f t="shared" si="43"/>
        <v>39.193293261626117</v>
      </c>
    </row>
    <row r="50" spans="1:14" ht="33" customHeight="1">
      <c r="A50" s="6" t="s">
        <v>19</v>
      </c>
      <c r="B50" s="72" t="s">
        <v>4</v>
      </c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4"/>
    </row>
    <row r="51" spans="1:14" ht="15.75" customHeight="1">
      <c r="A51" s="38" t="s">
        <v>47</v>
      </c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40"/>
    </row>
    <row r="52" spans="1:14" hidden="1">
      <c r="A52" s="47" t="s">
        <v>39</v>
      </c>
      <c r="B52" s="48"/>
      <c r="C52" s="15">
        <v>0</v>
      </c>
      <c r="D52" s="15">
        <v>0</v>
      </c>
      <c r="E52" s="16">
        <v>0</v>
      </c>
      <c r="F52" s="15"/>
      <c r="G52" s="15"/>
      <c r="H52" s="16"/>
      <c r="I52" s="15"/>
      <c r="J52" s="15"/>
      <c r="K52" s="16"/>
      <c r="L52" s="27">
        <f t="shared" si="41"/>
        <v>0</v>
      </c>
      <c r="M52" s="27">
        <f t="shared" si="42"/>
        <v>0</v>
      </c>
      <c r="N52" s="28" t="e">
        <f t="shared" si="43"/>
        <v>#DIV/0!</v>
      </c>
    </row>
    <row r="53" spans="1:14">
      <c r="A53" s="47" t="s">
        <v>44</v>
      </c>
      <c r="B53" s="48"/>
      <c r="C53" s="15">
        <v>11580.8</v>
      </c>
      <c r="D53" s="15">
        <v>1902.9</v>
      </c>
      <c r="E53" s="16">
        <f t="shared" ref="E53:E54" si="62">D53/C53*100</f>
        <v>16.431507322464771</v>
      </c>
      <c r="F53" s="15"/>
      <c r="G53" s="15"/>
      <c r="H53" s="16"/>
      <c r="I53" s="15">
        <v>3840</v>
      </c>
      <c r="J53" s="15">
        <v>0</v>
      </c>
      <c r="K53" s="16">
        <f t="shared" ref="K53:K54" si="63">J53/I53*100</f>
        <v>0</v>
      </c>
      <c r="L53" s="16">
        <f t="shared" si="41"/>
        <v>7740.7999999999993</v>
      </c>
      <c r="M53" s="16">
        <f t="shared" si="42"/>
        <v>1902.9</v>
      </c>
      <c r="N53" s="16">
        <f t="shared" si="43"/>
        <v>24.582730467135182</v>
      </c>
    </row>
    <row r="54" spans="1:14">
      <c r="A54" s="81" t="s">
        <v>40</v>
      </c>
      <c r="B54" s="68"/>
      <c r="C54" s="10">
        <f>C52+C53</f>
        <v>11580.8</v>
      </c>
      <c r="D54" s="10">
        <f>D52+D53</f>
        <v>1902.9</v>
      </c>
      <c r="E54" s="13">
        <f t="shared" si="62"/>
        <v>16.431507322464771</v>
      </c>
      <c r="F54" s="10">
        <f t="shared" ref="F54:G54" si="64">F52+F53</f>
        <v>0</v>
      </c>
      <c r="G54" s="10">
        <f t="shared" si="64"/>
        <v>0</v>
      </c>
      <c r="H54" s="13"/>
      <c r="I54" s="10">
        <f t="shared" ref="I54:J54" si="65">I52+I53</f>
        <v>3840</v>
      </c>
      <c r="J54" s="10">
        <f t="shared" si="65"/>
        <v>0</v>
      </c>
      <c r="K54" s="12">
        <f t="shared" si="63"/>
        <v>0</v>
      </c>
      <c r="L54" s="13">
        <f t="shared" si="41"/>
        <v>7740.7999999999993</v>
      </c>
      <c r="M54" s="13">
        <f t="shared" si="42"/>
        <v>1902.9</v>
      </c>
      <c r="N54" s="13">
        <f t="shared" si="43"/>
        <v>24.582730467135182</v>
      </c>
    </row>
    <row r="55" spans="1:14" ht="15.75" customHeight="1">
      <c r="A55" s="38" t="s">
        <v>48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40"/>
    </row>
    <row r="56" spans="1:14">
      <c r="A56" s="47" t="s">
        <v>39</v>
      </c>
      <c r="B56" s="48"/>
      <c r="C56" s="15">
        <v>5497.5</v>
      </c>
      <c r="D56" s="15">
        <v>210</v>
      </c>
      <c r="E56" s="16">
        <f t="shared" ref="E56:E61" si="66">D56/C56*100</f>
        <v>3.8199181446111869</v>
      </c>
      <c r="F56" s="15"/>
      <c r="G56" s="15"/>
      <c r="H56" s="16"/>
      <c r="I56" s="15">
        <v>3801.9</v>
      </c>
      <c r="J56" s="15">
        <v>0</v>
      </c>
      <c r="K56" s="16">
        <v>0</v>
      </c>
      <c r="L56" s="16">
        <f t="shared" si="41"/>
        <v>1695.6</v>
      </c>
      <c r="M56" s="16">
        <f t="shared" si="42"/>
        <v>210</v>
      </c>
      <c r="N56" s="16">
        <f t="shared" si="43"/>
        <v>12.384996461429584</v>
      </c>
    </row>
    <row r="57" spans="1:14" ht="28.5" customHeight="1">
      <c r="A57" s="47" t="s">
        <v>44</v>
      </c>
      <c r="B57" s="48"/>
      <c r="C57" s="15">
        <v>430</v>
      </c>
      <c r="D57" s="15">
        <v>430</v>
      </c>
      <c r="E57" s="16">
        <f t="shared" si="66"/>
        <v>100</v>
      </c>
      <c r="F57" s="15"/>
      <c r="G57" s="15"/>
      <c r="H57" s="16"/>
      <c r="I57" s="15">
        <v>0</v>
      </c>
      <c r="J57" s="15">
        <v>0</v>
      </c>
      <c r="K57" s="16">
        <v>0</v>
      </c>
      <c r="L57" s="16">
        <f t="shared" si="41"/>
        <v>430</v>
      </c>
      <c r="M57" s="16">
        <f t="shared" si="42"/>
        <v>430</v>
      </c>
      <c r="N57" s="16">
        <f t="shared" si="43"/>
        <v>100</v>
      </c>
    </row>
    <row r="58" spans="1:14">
      <c r="A58" s="81" t="s">
        <v>40</v>
      </c>
      <c r="B58" s="68"/>
      <c r="C58" s="10">
        <f>C56+C57</f>
        <v>5927.5</v>
      </c>
      <c r="D58" s="10">
        <f>D56+D57</f>
        <v>640</v>
      </c>
      <c r="E58" s="13">
        <f t="shared" si="66"/>
        <v>10.797132011809364</v>
      </c>
      <c r="F58" s="10">
        <f t="shared" ref="F58:G58" si="67">F56+F57</f>
        <v>0</v>
      </c>
      <c r="G58" s="10">
        <f t="shared" si="67"/>
        <v>0</v>
      </c>
      <c r="H58" s="13"/>
      <c r="I58" s="10">
        <f t="shared" ref="I58:J58" si="68">I56+I57</f>
        <v>3801.9</v>
      </c>
      <c r="J58" s="10">
        <f t="shared" si="68"/>
        <v>0</v>
      </c>
      <c r="K58" s="13">
        <v>0</v>
      </c>
      <c r="L58" s="13">
        <f t="shared" si="41"/>
        <v>2125.6</v>
      </c>
      <c r="M58" s="13">
        <f t="shared" si="42"/>
        <v>640</v>
      </c>
      <c r="N58" s="13">
        <f t="shared" si="43"/>
        <v>30.109145652992098</v>
      </c>
    </row>
    <row r="59" spans="1:14" ht="15.75" customHeight="1">
      <c r="A59" s="38" t="s">
        <v>82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40"/>
    </row>
    <row r="60" spans="1:14">
      <c r="A60" s="47" t="s">
        <v>39</v>
      </c>
      <c r="B60" s="48"/>
      <c r="C60" s="15">
        <v>763</v>
      </c>
      <c r="D60" s="15">
        <v>0</v>
      </c>
      <c r="E60" s="16">
        <f t="shared" si="66"/>
        <v>0</v>
      </c>
      <c r="F60" s="15">
        <v>91.6</v>
      </c>
      <c r="G60" s="15">
        <v>0</v>
      </c>
      <c r="H60" s="16">
        <f>G60/F60*100</f>
        <v>0</v>
      </c>
      <c r="I60" s="15">
        <v>208.8</v>
      </c>
      <c r="J60" s="15">
        <v>0</v>
      </c>
      <c r="K60" s="16">
        <v>0</v>
      </c>
      <c r="L60" s="16">
        <f t="shared" si="41"/>
        <v>462.59999999999997</v>
      </c>
      <c r="M60" s="16">
        <f t="shared" si="42"/>
        <v>0</v>
      </c>
      <c r="N60" s="16">
        <f t="shared" si="43"/>
        <v>0</v>
      </c>
    </row>
    <row r="61" spans="1:14">
      <c r="A61" s="81" t="s">
        <v>40</v>
      </c>
      <c r="B61" s="68"/>
      <c r="C61" s="10">
        <f>C60</f>
        <v>763</v>
      </c>
      <c r="D61" s="10">
        <f>D60</f>
        <v>0</v>
      </c>
      <c r="E61" s="16">
        <f t="shared" si="66"/>
        <v>0</v>
      </c>
      <c r="F61" s="10">
        <f t="shared" ref="F61:G61" si="69">F60</f>
        <v>91.6</v>
      </c>
      <c r="G61" s="10">
        <f t="shared" si="69"/>
        <v>0</v>
      </c>
      <c r="H61" s="16">
        <f>G61/F61*100</f>
        <v>0</v>
      </c>
      <c r="I61" s="10">
        <f t="shared" ref="I61:J61" si="70">I60</f>
        <v>208.8</v>
      </c>
      <c r="J61" s="10">
        <f t="shared" si="70"/>
        <v>0</v>
      </c>
      <c r="K61" s="16">
        <v>0</v>
      </c>
      <c r="L61" s="13">
        <f t="shared" si="41"/>
        <v>462.59999999999997</v>
      </c>
      <c r="M61" s="13">
        <f t="shared" si="42"/>
        <v>0</v>
      </c>
      <c r="N61" s="13">
        <f t="shared" si="43"/>
        <v>0</v>
      </c>
    </row>
    <row r="62" spans="1:14" ht="15.75" customHeight="1">
      <c r="A62" s="38" t="s">
        <v>49</v>
      </c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40"/>
    </row>
    <row r="63" spans="1:14">
      <c r="A63" s="47" t="s">
        <v>39</v>
      </c>
      <c r="B63" s="48"/>
      <c r="C63" s="15">
        <v>200</v>
      </c>
      <c r="D63" s="15">
        <v>99</v>
      </c>
      <c r="E63" s="16">
        <f t="shared" ref="E63:E64" si="71">D63/C63*100</f>
        <v>49.5</v>
      </c>
      <c r="F63" s="15"/>
      <c r="G63" s="15"/>
      <c r="H63" s="16"/>
      <c r="I63" s="15"/>
      <c r="J63" s="15"/>
      <c r="K63" s="16"/>
      <c r="L63" s="16">
        <f t="shared" si="41"/>
        <v>200</v>
      </c>
      <c r="M63" s="16">
        <f t="shared" si="42"/>
        <v>99</v>
      </c>
      <c r="N63" s="16">
        <f t="shared" si="43"/>
        <v>49.5</v>
      </c>
    </row>
    <row r="64" spans="1:14">
      <c r="A64" s="49" t="s">
        <v>31</v>
      </c>
      <c r="B64" s="48"/>
      <c r="C64" s="10">
        <f>C63</f>
        <v>200</v>
      </c>
      <c r="D64" s="10">
        <f>D63</f>
        <v>99</v>
      </c>
      <c r="E64" s="13">
        <f t="shared" si="71"/>
        <v>49.5</v>
      </c>
      <c r="F64" s="10">
        <f t="shared" ref="F64:G64" si="72">F63</f>
        <v>0</v>
      </c>
      <c r="G64" s="10">
        <f t="shared" si="72"/>
        <v>0</v>
      </c>
      <c r="H64" s="13"/>
      <c r="I64" s="10">
        <f t="shared" ref="I64:J64" si="73">I63</f>
        <v>0</v>
      </c>
      <c r="J64" s="10">
        <f t="shared" si="73"/>
        <v>0</v>
      </c>
      <c r="K64" s="13"/>
      <c r="L64" s="13">
        <f t="shared" si="41"/>
        <v>200</v>
      </c>
      <c r="M64" s="13">
        <f t="shared" si="42"/>
        <v>99</v>
      </c>
      <c r="N64" s="13">
        <f t="shared" si="43"/>
        <v>49.5</v>
      </c>
    </row>
    <row r="65" spans="1:14" ht="33" customHeight="1">
      <c r="A65" s="38" t="s">
        <v>50</v>
      </c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40"/>
    </row>
    <row r="66" spans="1:14" ht="33" customHeight="1">
      <c r="A66" s="47" t="s">
        <v>37</v>
      </c>
      <c r="B66" s="48"/>
      <c r="C66" s="15">
        <v>506.2</v>
      </c>
      <c r="D66" s="15">
        <v>249.2</v>
      </c>
      <c r="E66" s="16">
        <f t="shared" ref="E66:E67" si="74">D66/C66*100</f>
        <v>49.229553536151712</v>
      </c>
      <c r="F66" s="15"/>
      <c r="G66" s="15"/>
      <c r="H66" s="16"/>
      <c r="I66" s="15">
        <v>506.2</v>
      </c>
      <c r="J66" s="15">
        <v>249.2</v>
      </c>
      <c r="K66" s="16">
        <f t="shared" ref="K66:K67" si="75">J66/I66*100</f>
        <v>49.229553536151712</v>
      </c>
      <c r="L66" s="16">
        <f t="shared" si="41"/>
        <v>0</v>
      </c>
      <c r="M66" s="16">
        <f t="shared" si="42"/>
        <v>0</v>
      </c>
      <c r="N66" s="16"/>
    </row>
    <row r="67" spans="1:14">
      <c r="A67" s="49" t="s">
        <v>31</v>
      </c>
      <c r="B67" s="57"/>
      <c r="C67" s="10">
        <f>C66</f>
        <v>506.2</v>
      </c>
      <c r="D67" s="10">
        <f>D66</f>
        <v>249.2</v>
      </c>
      <c r="E67" s="13">
        <f t="shared" si="74"/>
        <v>49.229553536151712</v>
      </c>
      <c r="F67" s="10">
        <f t="shared" ref="F67:G67" si="76">F66</f>
        <v>0</v>
      </c>
      <c r="G67" s="10">
        <f t="shared" si="76"/>
        <v>0</v>
      </c>
      <c r="H67" s="13"/>
      <c r="I67" s="10">
        <f t="shared" ref="I67:J67" si="77">I66</f>
        <v>506.2</v>
      </c>
      <c r="J67" s="10">
        <f t="shared" si="77"/>
        <v>249.2</v>
      </c>
      <c r="K67" s="13">
        <f t="shared" si="75"/>
        <v>49.229553536151712</v>
      </c>
      <c r="L67" s="28">
        <f t="shared" si="41"/>
        <v>0</v>
      </c>
      <c r="M67" s="28">
        <f t="shared" si="42"/>
        <v>0</v>
      </c>
      <c r="N67" s="28"/>
    </row>
    <row r="68" spans="1:14" ht="33" customHeight="1">
      <c r="A68" s="38" t="s">
        <v>51</v>
      </c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40"/>
    </row>
    <row r="69" spans="1:14">
      <c r="A69" s="96" t="s">
        <v>39</v>
      </c>
      <c r="B69" s="68"/>
      <c r="C69" s="16">
        <v>250</v>
      </c>
      <c r="D69" s="16">
        <v>242.8</v>
      </c>
      <c r="E69" s="16">
        <f t="shared" ref="E69:E74" si="78">D69/C69*100</f>
        <v>97.12</v>
      </c>
      <c r="F69" s="16"/>
      <c r="G69" s="16"/>
      <c r="H69" s="16"/>
      <c r="I69" s="16"/>
      <c r="J69" s="16"/>
      <c r="K69" s="16"/>
      <c r="L69" s="16">
        <f t="shared" si="41"/>
        <v>250</v>
      </c>
      <c r="M69" s="16">
        <f t="shared" si="42"/>
        <v>242.8</v>
      </c>
      <c r="N69" s="16">
        <f t="shared" si="43"/>
        <v>97.12</v>
      </c>
    </row>
    <row r="70" spans="1:14">
      <c r="A70" s="100" t="s">
        <v>31</v>
      </c>
      <c r="B70" s="100"/>
      <c r="C70" s="13">
        <f>C69</f>
        <v>250</v>
      </c>
      <c r="D70" s="13">
        <f>D69</f>
        <v>242.8</v>
      </c>
      <c r="E70" s="13">
        <f t="shared" si="78"/>
        <v>97.12</v>
      </c>
      <c r="F70" s="13"/>
      <c r="G70" s="13"/>
      <c r="H70" s="13"/>
      <c r="I70" s="13">
        <f t="shared" ref="I70:J70" si="79">I69</f>
        <v>0</v>
      </c>
      <c r="J70" s="13">
        <f t="shared" si="79"/>
        <v>0</v>
      </c>
      <c r="K70" s="13"/>
      <c r="L70" s="13">
        <f t="shared" si="41"/>
        <v>250</v>
      </c>
      <c r="M70" s="13">
        <f t="shared" si="42"/>
        <v>242.8</v>
      </c>
      <c r="N70" s="13">
        <f t="shared" si="43"/>
        <v>97.12</v>
      </c>
    </row>
    <row r="71" spans="1:14" ht="32.25" customHeight="1">
      <c r="A71" s="51" t="s">
        <v>112</v>
      </c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3"/>
    </row>
    <row r="72" spans="1:14">
      <c r="A72" s="96" t="s">
        <v>39</v>
      </c>
      <c r="B72" s="68"/>
      <c r="C72" s="34">
        <v>150</v>
      </c>
      <c r="D72" s="34">
        <v>0</v>
      </c>
      <c r="E72" s="35">
        <f t="shared" si="78"/>
        <v>0</v>
      </c>
      <c r="F72" s="34"/>
      <c r="G72" s="34"/>
      <c r="H72" s="35">
        <v>0</v>
      </c>
      <c r="I72" s="34"/>
      <c r="J72" s="34"/>
      <c r="K72" s="35"/>
      <c r="L72" s="35">
        <f t="shared" si="41"/>
        <v>150</v>
      </c>
      <c r="M72" s="35">
        <f t="shared" si="42"/>
        <v>0</v>
      </c>
      <c r="N72" s="35">
        <f t="shared" si="43"/>
        <v>0</v>
      </c>
    </row>
    <row r="73" spans="1:14">
      <c r="A73" s="100" t="s">
        <v>31</v>
      </c>
      <c r="B73" s="100"/>
      <c r="C73" s="34">
        <f>C72</f>
        <v>150</v>
      </c>
      <c r="D73" s="34">
        <f>D72</f>
        <v>0</v>
      </c>
      <c r="E73" s="35">
        <f t="shared" si="78"/>
        <v>0</v>
      </c>
      <c r="F73" s="34">
        <f t="shared" ref="F73:G73" si="80">F72</f>
        <v>0</v>
      </c>
      <c r="G73" s="34">
        <f t="shared" si="80"/>
        <v>0</v>
      </c>
      <c r="H73" s="35">
        <v>0</v>
      </c>
      <c r="I73" s="34">
        <f t="shared" ref="I73:J73" si="81">I72</f>
        <v>0</v>
      </c>
      <c r="J73" s="34">
        <f t="shared" si="81"/>
        <v>0</v>
      </c>
      <c r="K73" s="35"/>
      <c r="L73" s="34">
        <f t="shared" si="41"/>
        <v>150</v>
      </c>
      <c r="M73" s="34">
        <f t="shared" si="42"/>
        <v>0</v>
      </c>
      <c r="N73" s="34">
        <f t="shared" si="43"/>
        <v>0</v>
      </c>
    </row>
    <row r="74" spans="1:14">
      <c r="A74" s="97" t="s">
        <v>54</v>
      </c>
      <c r="B74" s="98"/>
      <c r="C74" s="37">
        <f>C54+C58+C61+C64+C67+C70+C73</f>
        <v>19377.5</v>
      </c>
      <c r="D74" s="37">
        <f>D54+D58+D61+D64+D67+D70+D73</f>
        <v>3133.9</v>
      </c>
      <c r="E74" s="36">
        <f t="shared" si="78"/>
        <v>16.172880918591151</v>
      </c>
      <c r="F74" s="37">
        <f t="shared" ref="F74:G74" si="82">F54+F58+F61+F64+F67+F70+F73</f>
        <v>91.6</v>
      </c>
      <c r="G74" s="37">
        <f t="shared" si="82"/>
        <v>0</v>
      </c>
      <c r="H74" s="36"/>
      <c r="I74" s="37">
        <f t="shared" ref="I74:J74" si="83">I54+I58+I61+I64+I67+I70+I73</f>
        <v>8356.9</v>
      </c>
      <c r="J74" s="37">
        <f t="shared" si="83"/>
        <v>249.2</v>
      </c>
      <c r="K74" s="36">
        <f t="shared" ref="K74" si="84">J74/I74*100</f>
        <v>2.9819669973315461</v>
      </c>
      <c r="L74" s="37">
        <f t="shared" si="41"/>
        <v>10929.000000000002</v>
      </c>
      <c r="M74" s="37">
        <f t="shared" si="42"/>
        <v>2884.7000000000003</v>
      </c>
      <c r="N74" s="36">
        <f t="shared" si="43"/>
        <v>26.394912617805836</v>
      </c>
    </row>
    <row r="75" spans="1:14" ht="15.75" customHeight="1">
      <c r="A75" s="7" t="s">
        <v>20</v>
      </c>
      <c r="B75" s="72" t="s">
        <v>5</v>
      </c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4"/>
    </row>
    <row r="76" spans="1:14" ht="15.75" customHeight="1">
      <c r="A76" s="51" t="s">
        <v>52</v>
      </c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3"/>
    </row>
    <row r="77" spans="1:14">
      <c r="A77" s="67" t="s">
        <v>39</v>
      </c>
      <c r="B77" s="68"/>
      <c r="C77" s="16">
        <v>5586.9</v>
      </c>
      <c r="D77" s="16">
        <v>100</v>
      </c>
      <c r="E77" s="16">
        <f t="shared" ref="E77:E78" si="85">D77/C77*100</f>
        <v>1.7899013764341585</v>
      </c>
      <c r="F77" s="16"/>
      <c r="G77" s="16"/>
      <c r="H77" s="16"/>
      <c r="I77" s="16">
        <v>4583.8999999999996</v>
      </c>
      <c r="J77" s="16">
        <v>0</v>
      </c>
      <c r="K77" s="16">
        <f>J77/I77*100</f>
        <v>0</v>
      </c>
      <c r="L77" s="16">
        <f t="shared" si="41"/>
        <v>1003</v>
      </c>
      <c r="M77" s="16">
        <f t="shared" si="42"/>
        <v>100</v>
      </c>
      <c r="N77" s="16">
        <f t="shared" si="43"/>
        <v>9.9700897308075778</v>
      </c>
    </row>
    <row r="78" spans="1:14" ht="15.75" customHeight="1">
      <c r="A78" s="56" t="s">
        <v>40</v>
      </c>
      <c r="B78" s="57"/>
      <c r="C78" s="13">
        <f>C77</f>
        <v>5586.9</v>
      </c>
      <c r="D78" s="13">
        <f>D77</f>
        <v>100</v>
      </c>
      <c r="E78" s="13">
        <f t="shared" si="85"/>
        <v>1.7899013764341585</v>
      </c>
      <c r="F78" s="13">
        <f t="shared" ref="F78:G78" si="86">F77</f>
        <v>0</v>
      </c>
      <c r="G78" s="13">
        <f t="shared" si="86"/>
        <v>0</v>
      </c>
      <c r="H78" s="13"/>
      <c r="I78" s="13">
        <f t="shared" ref="I78:J78" si="87">I77</f>
        <v>4583.8999999999996</v>
      </c>
      <c r="J78" s="13">
        <f t="shared" si="87"/>
        <v>0</v>
      </c>
      <c r="K78" s="12">
        <f>J78/I78*100</f>
        <v>0</v>
      </c>
      <c r="L78" s="13">
        <f t="shared" si="41"/>
        <v>1003</v>
      </c>
      <c r="M78" s="13">
        <f t="shared" si="42"/>
        <v>100</v>
      </c>
      <c r="N78" s="13">
        <f t="shared" si="43"/>
        <v>9.9700897308075778</v>
      </c>
    </row>
    <row r="79" spans="1:14" ht="15.75" customHeight="1">
      <c r="A79" s="51" t="s">
        <v>53</v>
      </c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3"/>
    </row>
    <row r="80" spans="1:14">
      <c r="A80" s="67" t="s">
        <v>39</v>
      </c>
      <c r="B80" s="68"/>
      <c r="C80" s="16">
        <v>15</v>
      </c>
      <c r="D80" s="16">
        <v>15</v>
      </c>
      <c r="E80" s="16">
        <f t="shared" ref="E80:E87" si="88">D80/C80*100</f>
        <v>100</v>
      </c>
      <c r="F80" s="16"/>
      <c r="G80" s="16"/>
      <c r="H80" s="16"/>
      <c r="I80" s="16"/>
      <c r="J80" s="16"/>
      <c r="K80" s="16"/>
      <c r="L80" s="16">
        <f t="shared" si="41"/>
        <v>15</v>
      </c>
      <c r="M80" s="16">
        <f t="shared" si="42"/>
        <v>15</v>
      </c>
      <c r="N80" s="16">
        <f t="shared" si="43"/>
        <v>100</v>
      </c>
    </row>
    <row r="81" spans="1:14" ht="34.5" customHeight="1">
      <c r="A81" s="67" t="s">
        <v>44</v>
      </c>
      <c r="B81" s="68"/>
      <c r="C81" s="16">
        <v>85</v>
      </c>
      <c r="D81" s="16">
        <v>84.9</v>
      </c>
      <c r="E81" s="16">
        <f t="shared" si="88"/>
        <v>99.882352941176478</v>
      </c>
      <c r="F81" s="16"/>
      <c r="G81" s="16"/>
      <c r="H81" s="16"/>
      <c r="I81" s="16"/>
      <c r="J81" s="16"/>
      <c r="K81" s="16"/>
      <c r="L81" s="16">
        <f t="shared" si="41"/>
        <v>85</v>
      </c>
      <c r="M81" s="16">
        <f t="shared" si="42"/>
        <v>84.9</v>
      </c>
      <c r="N81" s="16">
        <f t="shared" si="43"/>
        <v>99.882352941176478</v>
      </c>
    </row>
    <row r="82" spans="1:14" ht="18" customHeight="1">
      <c r="A82" s="47" t="s">
        <v>45</v>
      </c>
      <c r="B82" s="48"/>
      <c r="C82" s="16">
        <v>45</v>
      </c>
      <c r="D82" s="16">
        <v>0</v>
      </c>
      <c r="E82" s="16">
        <f t="shared" si="88"/>
        <v>0</v>
      </c>
      <c r="F82" s="16"/>
      <c r="G82" s="16"/>
      <c r="H82" s="16"/>
      <c r="I82" s="16"/>
      <c r="J82" s="16"/>
      <c r="K82" s="16"/>
      <c r="L82" s="16">
        <f t="shared" si="41"/>
        <v>45</v>
      </c>
      <c r="M82" s="16">
        <f t="shared" si="42"/>
        <v>0</v>
      </c>
      <c r="N82" s="16">
        <f t="shared" si="43"/>
        <v>0</v>
      </c>
    </row>
    <row r="83" spans="1:14" ht="35.25" customHeight="1">
      <c r="A83" s="47" t="s">
        <v>46</v>
      </c>
      <c r="B83" s="48"/>
      <c r="C83" s="16">
        <v>55</v>
      </c>
      <c r="D83" s="16">
        <v>0</v>
      </c>
      <c r="E83" s="16">
        <f t="shared" si="88"/>
        <v>0</v>
      </c>
      <c r="F83" s="16"/>
      <c r="G83" s="16"/>
      <c r="H83" s="16"/>
      <c r="I83" s="16"/>
      <c r="J83" s="16"/>
      <c r="K83" s="16"/>
      <c r="L83" s="16">
        <f t="shared" si="41"/>
        <v>55</v>
      </c>
      <c r="M83" s="16">
        <f t="shared" si="42"/>
        <v>0</v>
      </c>
      <c r="N83" s="16">
        <f t="shared" si="43"/>
        <v>0</v>
      </c>
    </row>
    <row r="84" spans="1:14" ht="17.25" customHeight="1">
      <c r="A84" s="49" t="s">
        <v>40</v>
      </c>
      <c r="B84" s="57"/>
      <c r="C84" s="13">
        <f>C80+C81+C82+C83</f>
        <v>200</v>
      </c>
      <c r="D84" s="13">
        <f>D80+D81+D82+D83</f>
        <v>99.9</v>
      </c>
      <c r="E84" s="13">
        <f t="shared" si="88"/>
        <v>49.95</v>
      </c>
      <c r="F84" s="13">
        <f t="shared" ref="F84:G84" si="89">F80+F81+F82+F83</f>
        <v>0</v>
      </c>
      <c r="G84" s="13">
        <f t="shared" si="89"/>
        <v>0</v>
      </c>
      <c r="H84" s="13"/>
      <c r="I84" s="13">
        <f t="shared" ref="I84:J84" si="90">I80+I81+I82+I83</f>
        <v>0</v>
      </c>
      <c r="J84" s="13">
        <f t="shared" si="90"/>
        <v>0</v>
      </c>
      <c r="K84" s="13"/>
      <c r="L84" s="13">
        <f t="shared" si="41"/>
        <v>200</v>
      </c>
      <c r="M84" s="13">
        <f t="shared" si="42"/>
        <v>99.9</v>
      </c>
      <c r="N84" s="13">
        <f t="shared" si="43"/>
        <v>49.95</v>
      </c>
    </row>
    <row r="85" spans="1:14" ht="19.5" customHeight="1">
      <c r="A85" s="41" t="s">
        <v>114</v>
      </c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3"/>
    </row>
    <row r="86" spans="1:14" ht="17.25" customHeight="1">
      <c r="A86" s="67" t="s">
        <v>39</v>
      </c>
      <c r="B86" s="68"/>
      <c r="C86" s="13">
        <v>540</v>
      </c>
      <c r="D86" s="13">
        <v>0</v>
      </c>
      <c r="E86" s="16">
        <f t="shared" si="88"/>
        <v>0</v>
      </c>
      <c r="F86" s="13"/>
      <c r="G86" s="13"/>
      <c r="H86" s="16"/>
      <c r="I86" s="13"/>
      <c r="J86" s="13"/>
      <c r="K86" s="16"/>
      <c r="L86" s="16">
        <f t="shared" si="41"/>
        <v>540</v>
      </c>
      <c r="M86" s="16">
        <f t="shared" si="42"/>
        <v>0</v>
      </c>
      <c r="N86" s="16">
        <f t="shared" si="43"/>
        <v>0</v>
      </c>
    </row>
    <row r="87" spans="1:14" ht="17.25" customHeight="1">
      <c r="A87" s="49" t="s">
        <v>40</v>
      </c>
      <c r="B87" s="57"/>
      <c r="C87" s="13">
        <f>C86</f>
        <v>540</v>
      </c>
      <c r="D87" s="13">
        <f>D86</f>
        <v>0</v>
      </c>
      <c r="E87" s="16">
        <f t="shared" si="88"/>
        <v>0</v>
      </c>
      <c r="F87" s="13">
        <f t="shared" ref="F87:G87" si="91">F86</f>
        <v>0</v>
      </c>
      <c r="G87" s="13">
        <f t="shared" si="91"/>
        <v>0</v>
      </c>
      <c r="H87" s="16"/>
      <c r="I87" s="13">
        <f t="shared" ref="I87:J87" si="92">I86</f>
        <v>0</v>
      </c>
      <c r="J87" s="13">
        <f t="shared" si="92"/>
        <v>0</v>
      </c>
      <c r="K87" s="16"/>
      <c r="L87" s="13">
        <f t="shared" si="41"/>
        <v>540</v>
      </c>
      <c r="M87" s="13">
        <f t="shared" si="42"/>
        <v>0</v>
      </c>
      <c r="N87" s="13">
        <f t="shared" si="43"/>
        <v>0</v>
      </c>
    </row>
    <row r="88" spans="1:14" ht="15.75" customHeight="1">
      <c r="A88" s="97" t="s">
        <v>54</v>
      </c>
      <c r="B88" s="98"/>
      <c r="C88" s="14">
        <f>C78+C84+C87</f>
        <v>6326.9</v>
      </c>
      <c r="D88" s="14">
        <f>D78+D84+D87</f>
        <v>199.9</v>
      </c>
      <c r="E88" s="12">
        <f t="shared" ref="E88" si="93">D88/C88*100</f>
        <v>3.1595252019156304</v>
      </c>
      <c r="F88" s="14">
        <f t="shared" ref="F88:G88" si="94">F78+F84+F87</f>
        <v>0</v>
      </c>
      <c r="G88" s="14">
        <f t="shared" si="94"/>
        <v>0</v>
      </c>
      <c r="H88" s="12"/>
      <c r="I88" s="14">
        <f t="shared" ref="I88:J88" si="95">I78+I84+I87</f>
        <v>4583.8999999999996</v>
      </c>
      <c r="J88" s="14">
        <f t="shared" si="95"/>
        <v>0</v>
      </c>
      <c r="K88" s="12">
        <f>J88/I88*100</f>
        <v>0</v>
      </c>
      <c r="L88" s="14">
        <f t="shared" si="41"/>
        <v>1743</v>
      </c>
      <c r="M88" s="14">
        <f t="shared" si="42"/>
        <v>199.9</v>
      </c>
      <c r="N88" s="12">
        <f t="shared" si="43"/>
        <v>11.46873207114171</v>
      </c>
    </row>
    <row r="89" spans="1:14" ht="16.5" customHeight="1">
      <c r="A89" s="8" t="s">
        <v>21</v>
      </c>
      <c r="B89" s="72" t="s">
        <v>6</v>
      </c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4"/>
    </row>
    <row r="90" spans="1:14" ht="32.25" customHeight="1">
      <c r="A90" s="38" t="s">
        <v>111</v>
      </c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40"/>
    </row>
    <row r="91" spans="1:14" s="3" customFormat="1">
      <c r="A91" s="54" t="s">
        <v>39</v>
      </c>
      <c r="B91" s="48"/>
      <c r="C91" s="16">
        <v>7920</v>
      </c>
      <c r="D91" s="16">
        <v>3418.5</v>
      </c>
      <c r="E91" s="16">
        <f t="shared" ref="E91:E93" si="96">D91/C91*100</f>
        <v>43.162878787878789</v>
      </c>
      <c r="F91" s="16"/>
      <c r="G91" s="16"/>
      <c r="H91" s="16"/>
      <c r="I91" s="16"/>
      <c r="J91" s="16"/>
      <c r="K91" s="16"/>
      <c r="L91" s="4">
        <f t="shared" si="41"/>
        <v>7920</v>
      </c>
      <c r="M91" s="4">
        <f t="shared" si="42"/>
        <v>3418.5</v>
      </c>
      <c r="N91" s="16">
        <f t="shared" si="43"/>
        <v>43.162878787878789</v>
      </c>
    </row>
    <row r="92" spans="1:14" ht="30.75" hidden="1" customHeight="1">
      <c r="A92" s="54" t="s">
        <v>55</v>
      </c>
      <c r="B92" s="48"/>
      <c r="C92" s="16">
        <v>0</v>
      </c>
      <c r="D92" s="16">
        <v>0</v>
      </c>
      <c r="E92" s="16" t="e">
        <f t="shared" si="96"/>
        <v>#DIV/0!</v>
      </c>
      <c r="F92" s="16"/>
      <c r="G92" s="16"/>
      <c r="H92" s="16"/>
      <c r="I92" s="16"/>
      <c r="J92" s="16"/>
      <c r="K92" s="16"/>
      <c r="L92" s="27">
        <f t="shared" si="41"/>
        <v>0</v>
      </c>
      <c r="M92" s="27">
        <f t="shared" si="42"/>
        <v>0</v>
      </c>
      <c r="N92" s="28" t="e">
        <f t="shared" si="43"/>
        <v>#DIV/0!</v>
      </c>
    </row>
    <row r="93" spans="1:14">
      <c r="A93" s="70" t="s">
        <v>40</v>
      </c>
      <c r="B93" s="71"/>
      <c r="C93" s="13">
        <f>C91+C92</f>
        <v>7920</v>
      </c>
      <c r="D93" s="13">
        <f>D91+D92</f>
        <v>3418.5</v>
      </c>
      <c r="E93" s="13">
        <f t="shared" si="96"/>
        <v>43.162878787878789</v>
      </c>
      <c r="F93" s="13">
        <f t="shared" ref="F93:G93" si="97">F91+F92</f>
        <v>0</v>
      </c>
      <c r="G93" s="13">
        <f t="shared" si="97"/>
        <v>0</v>
      </c>
      <c r="H93" s="13"/>
      <c r="I93" s="13">
        <f t="shared" ref="I93:J93" si="98">I91+I92</f>
        <v>0</v>
      </c>
      <c r="J93" s="13">
        <f t="shared" si="98"/>
        <v>0</v>
      </c>
      <c r="K93" s="13"/>
      <c r="L93" s="9">
        <f t="shared" si="41"/>
        <v>7920</v>
      </c>
      <c r="M93" s="9">
        <f t="shared" si="42"/>
        <v>3418.5</v>
      </c>
      <c r="N93" s="13">
        <f t="shared" si="43"/>
        <v>43.162878787878789</v>
      </c>
    </row>
    <row r="94" spans="1:14" ht="35.25" customHeight="1">
      <c r="A94" s="51" t="s">
        <v>56</v>
      </c>
      <c r="B94" s="52"/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3"/>
    </row>
    <row r="95" spans="1:14">
      <c r="A95" s="54" t="s">
        <v>39</v>
      </c>
      <c r="B95" s="48"/>
      <c r="C95" s="16">
        <v>6963.7</v>
      </c>
      <c r="D95" s="16">
        <v>3154.7</v>
      </c>
      <c r="E95" s="16">
        <f t="shared" ref="E95:E96" si="99">D95/C95*100</f>
        <v>45.302066430202331</v>
      </c>
      <c r="F95" s="16"/>
      <c r="G95" s="16"/>
      <c r="H95" s="16"/>
      <c r="I95" s="16"/>
      <c r="J95" s="16"/>
      <c r="K95" s="16"/>
      <c r="L95" s="16">
        <f t="shared" ref="L95:L157" si="100">C95-F95-I95</f>
        <v>6963.7</v>
      </c>
      <c r="M95" s="16">
        <f t="shared" ref="M95:M157" si="101">D95-G95-J95</f>
        <v>3154.7</v>
      </c>
      <c r="N95" s="16">
        <f t="shared" ref="N95:N157" si="102">M95/L95*100</f>
        <v>45.302066430202331</v>
      </c>
    </row>
    <row r="96" spans="1:14">
      <c r="A96" s="56" t="s">
        <v>40</v>
      </c>
      <c r="B96" s="57"/>
      <c r="C96" s="13">
        <f>C95</f>
        <v>6963.7</v>
      </c>
      <c r="D96" s="13">
        <f>D95</f>
        <v>3154.7</v>
      </c>
      <c r="E96" s="13">
        <f t="shared" si="99"/>
        <v>45.302066430202331</v>
      </c>
      <c r="F96" s="13">
        <f t="shared" ref="F96:G96" si="103">F95</f>
        <v>0</v>
      </c>
      <c r="G96" s="13">
        <f t="shared" si="103"/>
        <v>0</v>
      </c>
      <c r="H96" s="13"/>
      <c r="I96" s="13">
        <f t="shared" ref="I96:J96" si="104">I95</f>
        <v>0</v>
      </c>
      <c r="J96" s="13">
        <f t="shared" si="104"/>
        <v>0</v>
      </c>
      <c r="K96" s="13"/>
      <c r="L96" s="13">
        <f t="shared" si="100"/>
        <v>6963.7</v>
      </c>
      <c r="M96" s="13">
        <f t="shared" si="101"/>
        <v>3154.7</v>
      </c>
      <c r="N96" s="13">
        <f t="shared" si="102"/>
        <v>45.302066430202331</v>
      </c>
    </row>
    <row r="97" spans="1:14" ht="34.5" customHeight="1">
      <c r="A97" s="51" t="s">
        <v>57</v>
      </c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3"/>
    </row>
    <row r="98" spans="1:14" ht="18.75" customHeight="1">
      <c r="A98" s="54" t="s">
        <v>39</v>
      </c>
      <c r="B98" s="48"/>
      <c r="C98" s="16">
        <v>250</v>
      </c>
      <c r="D98" s="16">
        <v>25</v>
      </c>
      <c r="E98" s="16">
        <f t="shared" ref="E98:E101" si="105">D98/C98*100</f>
        <v>10</v>
      </c>
      <c r="F98" s="16"/>
      <c r="G98" s="16"/>
      <c r="H98" s="16"/>
      <c r="I98" s="16"/>
      <c r="J98" s="16"/>
      <c r="K98" s="16"/>
      <c r="L98" s="4">
        <f t="shared" si="100"/>
        <v>250</v>
      </c>
      <c r="M98" s="4">
        <f t="shared" si="101"/>
        <v>25</v>
      </c>
      <c r="N98" s="16">
        <f t="shared" si="102"/>
        <v>10</v>
      </c>
    </row>
    <row r="99" spans="1:14" ht="34.5" hidden="1" customHeight="1">
      <c r="A99" s="54" t="s">
        <v>55</v>
      </c>
      <c r="B99" s="48"/>
      <c r="C99" s="16">
        <v>0</v>
      </c>
      <c r="D99" s="16">
        <v>0</v>
      </c>
      <c r="E99" s="16" t="e">
        <f t="shared" si="105"/>
        <v>#DIV/0!</v>
      </c>
      <c r="F99" s="16"/>
      <c r="G99" s="16"/>
      <c r="H99" s="16"/>
      <c r="I99" s="16"/>
      <c r="J99" s="16"/>
      <c r="K99" s="16"/>
      <c r="L99" s="27">
        <f t="shared" si="100"/>
        <v>0</v>
      </c>
      <c r="M99" s="27">
        <f t="shared" si="101"/>
        <v>0</v>
      </c>
      <c r="N99" s="28" t="e">
        <f t="shared" si="102"/>
        <v>#DIV/0!</v>
      </c>
    </row>
    <row r="100" spans="1:14">
      <c r="A100" s="56" t="s">
        <v>40</v>
      </c>
      <c r="B100" s="57"/>
      <c r="C100" s="13">
        <f>C98+C99</f>
        <v>250</v>
      </c>
      <c r="D100" s="13">
        <f>D98+D99</f>
        <v>25</v>
      </c>
      <c r="E100" s="16">
        <f t="shared" si="105"/>
        <v>10</v>
      </c>
      <c r="F100" s="13"/>
      <c r="G100" s="13">
        <f t="shared" ref="G100" si="106">G98+G99</f>
        <v>0</v>
      </c>
      <c r="H100" s="16"/>
      <c r="I100" s="13"/>
      <c r="J100" s="13">
        <f t="shared" ref="J100" si="107">J98+J99</f>
        <v>0</v>
      </c>
      <c r="K100" s="16"/>
      <c r="L100" s="9">
        <f t="shared" si="100"/>
        <v>250</v>
      </c>
      <c r="M100" s="9">
        <f t="shared" si="101"/>
        <v>25</v>
      </c>
      <c r="N100" s="13">
        <f t="shared" si="102"/>
        <v>10</v>
      </c>
    </row>
    <row r="101" spans="1:14">
      <c r="A101" s="58" t="s">
        <v>54</v>
      </c>
      <c r="B101" s="59"/>
      <c r="C101" s="14">
        <f>C93+C96+C100</f>
        <v>15133.7</v>
      </c>
      <c r="D101" s="14">
        <f>D93+D96+D100</f>
        <v>6598.2</v>
      </c>
      <c r="E101" s="16">
        <f t="shared" si="105"/>
        <v>43.59938415589049</v>
      </c>
      <c r="F101" s="14"/>
      <c r="G101" s="14">
        <f t="shared" ref="G101" si="108">G93+G96+G100</f>
        <v>0</v>
      </c>
      <c r="H101" s="16"/>
      <c r="I101" s="14"/>
      <c r="J101" s="14">
        <f t="shared" ref="J101" si="109">J93+J96+J100</f>
        <v>0</v>
      </c>
      <c r="K101" s="12"/>
      <c r="L101" s="11">
        <f t="shared" si="100"/>
        <v>15133.7</v>
      </c>
      <c r="M101" s="11">
        <f t="shared" si="101"/>
        <v>6598.2</v>
      </c>
      <c r="N101" s="12">
        <f t="shared" si="102"/>
        <v>43.59938415589049</v>
      </c>
    </row>
    <row r="102" spans="1:14" ht="15.75" customHeight="1">
      <c r="A102" s="6" t="s">
        <v>22</v>
      </c>
      <c r="B102" s="72" t="s">
        <v>7</v>
      </c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4"/>
    </row>
    <row r="103" spans="1:14" ht="33.75" customHeight="1">
      <c r="A103" s="51" t="s">
        <v>58</v>
      </c>
      <c r="B103" s="52"/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3"/>
    </row>
    <row r="104" spans="1:14" ht="28.5" customHeight="1">
      <c r="A104" s="54" t="s">
        <v>44</v>
      </c>
      <c r="B104" s="48"/>
      <c r="C104" s="16">
        <v>9612.9</v>
      </c>
      <c r="D104" s="16">
        <v>7332.5</v>
      </c>
      <c r="E104" s="16">
        <f t="shared" ref="E104:E109" si="110">D104/C104*100</f>
        <v>76.277710160305418</v>
      </c>
      <c r="F104" s="16"/>
      <c r="G104" s="16"/>
      <c r="H104" s="16"/>
      <c r="I104" s="16">
        <v>1863.9</v>
      </c>
      <c r="J104" s="16">
        <v>0</v>
      </c>
      <c r="K104" s="16">
        <f>J104/I104*100</f>
        <v>0</v>
      </c>
      <c r="L104" s="4">
        <f t="shared" si="100"/>
        <v>7749</v>
      </c>
      <c r="M104" s="4">
        <f t="shared" si="101"/>
        <v>7332.5</v>
      </c>
      <c r="N104" s="16">
        <f t="shared" si="102"/>
        <v>94.625112917795846</v>
      </c>
    </row>
    <row r="105" spans="1:14">
      <c r="A105" s="47" t="s">
        <v>45</v>
      </c>
      <c r="B105" s="48"/>
      <c r="C105" s="16">
        <v>605</v>
      </c>
      <c r="D105" s="16">
        <v>500</v>
      </c>
      <c r="E105" s="16">
        <f t="shared" si="110"/>
        <v>82.644628099173559</v>
      </c>
      <c r="F105" s="16"/>
      <c r="G105" s="16"/>
      <c r="H105" s="16"/>
      <c r="I105" s="16"/>
      <c r="J105" s="16"/>
      <c r="K105" s="16"/>
      <c r="L105" s="4">
        <f t="shared" si="100"/>
        <v>605</v>
      </c>
      <c r="M105" s="4">
        <f t="shared" si="101"/>
        <v>500</v>
      </c>
      <c r="N105" s="16">
        <f t="shared" si="102"/>
        <v>82.644628099173559</v>
      </c>
    </row>
    <row r="106" spans="1:14" ht="30.75" hidden="1" customHeight="1">
      <c r="A106" s="47" t="s">
        <v>46</v>
      </c>
      <c r="B106" s="48"/>
      <c r="C106" s="16">
        <v>0</v>
      </c>
      <c r="D106" s="16">
        <v>0</v>
      </c>
      <c r="E106" s="16" t="e">
        <f t="shared" si="110"/>
        <v>#DIV/0!</v>
      </c>
      <c r="F106" s="16"/>
      <c r="G106" s="16"/>
      <c r="H106" s="16"/>
      <c r="I106" s="16"/>
      <c r="J106" s="16"/>
      <c r="K106" s="16"/>
      <c r="L106" s="4">
        <f t="shared" si="100"/>
        <v>0</v>
      </c>
      <c r="M106" s="4">
        <f t="shared" si="101"/>
        <v>0</v>
      </c>
      <c r="N106" s="16" t="e">
        <f t="shared" si="102"/>
        <v>#DIV/0!</v>
      </c>
    </row>
    <row r="107" spans="1:14" ht="33.75" customHeight="1">
      <c r="A107" s="47" t="s">
        <v>59</v>
      </c>
      <c r="B107" s="48"/>
      <c r="C107" s="16">
        <v>50</v>
      </c>
      <c r="D107" s="16">
        <v>5</v>
      </c>
      <c r="E107" s="16">
        <f t="shared" si="110"/>
        <v>10</v>
      </c>
      <c r="F107" s="16"/>
      <c r="G107" s="16"/>
      <c r="H107" s="16"/>
      <c r="I107" s="16"/>
      <c r="J107" s="16"/>
      <c r="K107" s="16"/>
      <c r="L107" s="4">
        <f t="shared" si="100"/>
        <v>50</v>
      </c>
      <c r="M107" s="4">
        <f t="shared" si="101"/>
        <v>5</v>
      </c>
      <c r="N107" s="16">
        <f t="shared" si="102"/>
        <v>10</v>
      </c>
    </row>
    <row r="108" spans="1:14" ht="33.75" customHeight="1">
      <c r="A108" s="47" t="s">
        <v>101</v>
      </c>
      <c r="B108" s="48"/>
      <c r="C108" s="16">
        <v>500</v>
      </c>
      <c r="D108" s="16">
        <v>3.5</v>
      </c>
      <c r="E108" s="16">
        <f t="shared" si="110"/>
        <v>0.70000000000000007</v>
      </c>
      <c r="F108" s="16"/>
      <c r="G108" s="16"/>
      <c r="H108" s="16"/>
      <c r="I108" s="16">
        <v>500</v>
      </c>
      <c r="J108" s="16">
        <v>3.5</v>
      </c>
      <c r="K108" s="16">
        <f>J108/I108*100</f>
        <v>0.70000000000000007</v>
      </c>
      <c r="L108" s="4">
        <f t="shared" si="100"/>
        <v>0</v>
      </c>
      <c r="M108" s="4">
        <f t="shared" si="101"/>
        <v>0</v>
      </c>
      <c r="N108" s="16"/>
    </row>
    <row r="109" spans="1:14">
      <c r="A109" s="56" t="s">
        <v>40</v>
      </c>
      <c r="B109" s="57"/>
      <c r="C109" s="13">
        <f>C104+C105+C106+C107+C108</f>
        <v>10767.9</v>
      </c>
      <c r="D109" s="13">
        <f>D104+D105+D106+D107+D108</f>
        <v>7841</v>
      </c>
      <c r="E109" s="13">
        <f t="shared" si="110"/>
        <v>72.818283973662474</v>
      </c>
      <c r="F109" s="13">
        <f t="shared" ref="F109:G109" si="111">F104+F105+F106+F107+F108</f>
        <v>0</v>
      </c>
      <c r="G109" s="13">
        <f t="shared" si="111"/>
        <v>0</v>
      </c>
      <c r="H109" s="13"/>
      <c r="I109" s="13">
        <f t="shared" ref="I109:J109" si="112">I104+I105+I106+I107+I108</f>
        <v>2363.9</v>
      </c>
      <c r="J109" s="13">
        <f t="shared" si="112"/>
        <v>3.5</v>
      </c>
      <c r="K109" s="12">
        <f>J109/I109*100</f>
        <v>0.14806040864672787</v>
      </c>
      <c r="L109" s="9">
        <f t="shared" si="100"/>
        <v>8404</v>
      </c>
      <c r="M109" s="9">
        <f t="shared" si="101"/>
        <v>7837.5</v>
      </c>
      <c r="N109" s="13">
        <f t="shared" si="102"/>
        <v>93.259162303664922</v>
      </c>
    </row>
    <row r="110" spans="1:14" ht="15.75" customHeight="1">
      <c r="A110" s="51" t="s">
        <v>60</v>
      </c>
      <c r="B110" s="52"/>
      <c r="C110" s="52"/>
      <c r="D110" s="52"/>
      <c r="E110" s="52"/>
      <c r="F110" s="52"/>
      <c r="G110" s="52"/>
      <c r="H110" s="52"/>
      <c r="I110" s="52"/>
      <c r="J110" s="52"/>
      <c r="K110" s="52"/>
      <c r="L110" s="52"/>
      <c r="M110" s="52"/>
      <c r="N110" s="53"/>
    </row>
    <row r="111" spans="1:14">
      <c r="A111" s="54" t="s">
        <v>39</v>
      </c>
      <c r="B111" s="48"/>
      <c r="C111" s="16">
        <v>400</v>
      </c>
      <c r="D111" s="16">
        <v>200</v>
      </c>
      <c r="E111" s="16">
        <f t="shared" ref="E111:E112" si="113">D111/C111*100</f>
        <v>50</v>
      </c>
      <c r="F111" s="16"/>
      <c r="G111" s="16"/>
      <c r="H111" s="16"/>
      <c r="I111" s="16"/>
      <c r="J111" s="16"/>
      <c r="K111" s="16"/>
      <c r="L111" s="16">
        <f t="shared" si="100"/>
        <v>400</v>
      </c>
      <c r="M111" s="16">
        <f t="shared" si="101"/>
        <v>200</v>
      </c>
      <c r="N111" s="16">
        <f t="shared" si="102"/>
        <v>50</v>
      </c>
    </row>
    <row r="112" spans="1:14">
      <c r="A112" s="56" t="s">
        <v>40</v>
      </c>
      <c r="B112" s="57"/>
      <c r="C112" s="13">
        <f>C111</f>
        <v>400</v>
      </c>
      <c r="D112" s="13">
        <f>D111</f>
        <v>200</v>
      </c>
      <c r="E112" s="13">
        <f t="shared" si="113"/>
        <v>50</v>
      </c>
      <c r="F112" s="13">
        <f t="shared" ref="F112:G112" si="114">F111</f>
        <v>0</v>
      </c>
      <c r="G112" s="13">
        <f t="shared" si="114"/>
        <v>0</v>
      </c>
      <c r="H112" s="13"/>
      <c r="I112" s="13">
        <f t="shared" ref="I112:J112" si="115">I111</f>
        <v>0</v>
      </c>
      <c r="J112" s="13">
        <f t="shared" si="115"/>
        <v>0</v>
      </c>
      <c r="K112" s="13"/>
      <c r="L112" s="13">
        <f t="shared" si="100"/>
        <v>400</v>
      </c>
      <c r="M112" s="13">
        <f t="shared" si="101"/>
        <v>200</v>
      </c>
      <c r="N112" s="13">
        <f t="shared" si="102"/>
        <v>50</v>
      </c>
    </row>
    <row r="113" spans="1:14" ht="15.75" customHeight="1">
      <c r="A113" s="51" t="s">
        <v>61</v>
      </c>
      <c r="B113" s="52"/>
      <c r="C113" s="52"/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3"/>
    </row>
    <row r="114" spans="1:14">
      <c r="A114" s="54" t="s">
        <v>44</v>
      </c>
      <c r="B114" s="48"/>
      <c r="C114" s="16">
        <v>50</v>
      </c>
      <c r="D114" s="16">
        <v>0</v>
      </c>
      <c r="E114" s="16">
        <f t="shared" ref="E114:E118" si="116">D114/C114*100</f>
        <v>0</v>
      </c>
      <c r="F114" s="16"/>
      <c r="G114" s="16"/>
      <c r="H114" s="16"/>
      <c r="I114" s="16"/>
      <c r="J114" s="16"/>
      <c r="K114" s="16"/>
      <c r="L114" s="16">
        <f t="shared" si="100"/>
        <v>50</v>
      </c>
      <c r="M114" s="16">
        <f t="shared" si="101"/>
        <v>0</v>
      </c>
      <c r="N114" s="16">
        <f t="shared" si="102"/>
        <v>0</v>
      </c>
    </row>
    <row r="115" spans="1:14">
      <c r="A115" s="47" t="s">
        <v>45</v>
      </c>
      <c r="B115" s="48"/>
      <c r="C115" s="16">
        <v>50</v>
      </c>
      <c r="D115" s="16">
        <v>0</v>
      </c>
      <c r="E115" s="16">
        <f t="shared" si="116"/>
        <v>0</v>
      </c>
      <c r="F115" s="16"/>
      <c r="G115" s="16"/>
      <c r="H115" s="16"/>
      <c r="I115" s="16"/>
      <c r="J115" s="16"/>
      <c r="K115" s="16"/>
      <c r="L115" s="16">
        <f t="shared" si="100"/>
        <v>50</v>
      </c>
      <c r="M115" s="16">
        <f t="shared" si="101"/>
        <v>0</v>
      </c>
      <c r="N115" s="16">
        <f t="shared" si="102"/>
        <v>0</v>
      </c>
    </row>
    <row r="116" spans="1:14" ht="32.25" customHeight="1">
      <c r="A116" s="47" t="s">
        <v>46</v>
      </c>
      <c r="B116" s="48"/>
      <c r="C116" s="16">
        <v>50</v>
      </c>
      <c r="D116" s="16">
        <v>0</v>
      </c>
      <c r="E116" s="16">
        <f t="shared" si="116"/>
        <v>0</v>
      </c>
      <c r="F116" s="16"/>
      <c r="G116" s="16"/>
      <c r="H116" s="16"/>
      <c r="I116" s="16"/>
      <c r="J116" s="16"/>
      <c r="K116" s="16"/>
      <c r="L116" s="16">
        <f t="shared" si="100"/>
        <v>50</v>
      </c>
      <c r="M116" s="16">
        <f t="shared" si="101"/>
        <v>0</v>
      </c>
      <c r="N116" s="16">
        <f t="shared" si="102"/>
        <v>0</v>
      </c>
    </row>
    <row r="117" spans="1:14" ht="30" customHeight="1">
      <c r="A117" s="47" t="s">
        <v>59</v>
      </c>
      <c r="B117" s="48"/>
      <c r="C117" s="16">
        <v>50</v>
      </c>
      <c r="D117" s="16">
        <v>3.3</v>
      </c>
      <c r="E117" s="16">
        <f t="shared" si="116"/>
        <v>6.6000000000000005</v>
      </c>
      <c r="F117" s="16"/>
      <c r="G117" s="16"/>
      <c r="H117" s="16"/>
      <c r="I117" s="16"/>
      <c r="J117" s="16"/>
      <c r="K117" s="16"/>
      <c r="L117" s="16">
        <f t="shared" si="100"/>
        <v>50</v>
      </c>
      <c r="M117" s="16">
        <f t="shared" si="101"/>
        <v>3.3</v>
      </c>
      <c r="N117" s="16">
        <f t="shared" si="102"/>
        <v>6.6000000000000005</v>
      </c>
    </row>
    <row r="118" spans="1:14">
      <c r="A118" s="56" t="s">
        <v>40</v>
      </c>
      <c r="B118" s="57"/>
      <c r="C118" s="13">
        <f>C114+C115+C116+C117</f>
        <v>200</v>
      </c>
      <c r="D118" s="13">
        <f>D114+D115+D116+D117</f>
        <v>3.3</v>
      </c>
      <c r="E118" s="13">
        <f t="shared" si="116"/>
        <v>1.6500000000000001</v>
      </c>
      <c r="F118" s="13">
        <f t="shared" ref="F118:G118" si="117">F114+F115+F116+F117</f>
        <v>0</v>
      </c>
      <c r="G118" s="13">
        <f t="shared" si="117"/>
        <v>0</v>
      </c>
      <c r="H118" s="13"/>
      <c r="I118" s="13">
        <f t="shared" ref="I118:J118" si="118">I114+I115+I116+I117</f>
        <v>0</v>
      </c>
      <c r="J118" s="13">
        <f t="shared" si="118"/>
        <v>0</v>
      </c>
      <c r="K118" s="13"/>
      <c r="L118" s="13">
        <f t="shared" si="100"/>
        <v>200</v>
      </c>
      <c r="M118" s="13">
        <f t="shared" si="101"/>
        <v>3.3</v>
      </c>
      <c r="N118" s="13">
        <f t="shared" si="102"/>
        <v>1.6500000000000001</v>
      </c>
    </row>
    <row r="119" spans="1:14" ht="15.75" customHeight="1">
      <c r="A119" s="51" t="s">
        <v>62</v>
      </c>
      <c r="B119" s="52"/>
      <c r="C119" s="52"/>
      <c r="D119" s="52"/>
      <c r="E119" s="52"/>
      <c r="F119" s="52"/>
      <c r="G119" s="52"/>
      <c r="H119" s="52"/>
      <c r="I119" s="52"/>
      <c r="J119" s="52"/>
      <c r="K119" s="52"/>
      <c r="L119" s="52"/>
      <c r="M119" s="52"/>
      <c r="N119" s="53"/>
    </row>
    <row r="120" spans="1:14">
      <c r="A120" s="54" t="s">
        <v>39</v>
      </c>
      <c r="B120" s="48"/>
      <c r="C120" s="16">
        <v>240</v>
      </c>
      <c r="D120" s="16">
        <v>76.599999999999994</v>
      </c>
      <c r="E120" s="16">
        <f t="shared" ref="E120:E123" si="119">D120/C120*100</f>
        <v>31.916666666666664</v>
      </c>
      <c r="F120" s="16"/>
      <c r="G120" s="16"/>
      <c r="H120" s="16"/>
      <c r="I120" s="16"/>
      <c r="J120" s="16"/>
      <c r="K120" s="16"/>
      <c r="L120" s="16">
        <f t="shared" si="100"/>
        <v>240</v>
      </c>
      <c r="M120" s="16">
        <f t="shared" si="101"/>
        <v>76.599999999999994</v>
      </c>
      <c r="N120" s="16">
        <f t="shared" si="102"/>
        <v>31.916666666666664</v>
      </c>
    </row>
    <row r="121" spans="1:14" ht="30" customHeight="1">
      <c r="A121" s="54" t="s">
        <v>44</v>
      </c>
      <c r="B121" s="48"/>
      <c r="C121" s="16">
        <v>60</v>
      </c>
      <c r="D121" s="16">
        <v>0</v>
      </c>
      <c r="E121" s="16">
        <f t="shared" si="119"/>
        <v>0</v>
      </c>
      <c r="F121" s="16"/>
      <c r="G121" s="16"/>
      <c r="H121" s="16"/>
      <c r="I121" s="16"/>
      <c r="J121" s="16"/>
      <c r="K121" s="16"/>
      <c r="L121" s="16">
        <f t="shared" si="100"/>
        <v>60</v>
      </c>
      <c r="M121" s="16">
        <f t="shared" si="101"/>
        <v>0</v>
      </c>
      <c r="N121" s="16">
        <f t="shared" si="102"/>
        <v>0</v>
      </c>
    </row>
    <row r="122" spans="1:14" ht="30.75" hidden="1" customHeight="1">
      <c r="A122" s="47" t="s">
        <v>59</v>
      </c>
      <c r="B122" s="48"/>
      <c r="C122" s="16">
        <v>0</v>
      </c>
      <c r="D122" s="16">
        <v>0</v>
      </c>
      <c r="E122" s="16" t="e">
        <f t="shared" si="119"/>
        <v>#DIV/0!</v>
      </c>
      <c r="F122" s="16"/>
      <c r="G122" s="16"/>
      <c r="H122" s="16"/>
      <c r="I122" s="16"/>
      <c r="J122" s="16"/>
      <c r="K122" s="16"/>
      <c r="L122" s="28">
        <f t="shared" si="100"/>
        <v>0</v>
      </c>
      <c r="M122" s="28">
        <f t="shared" si="101"/>
        <v>0</v>
      </c>
      <c r="N122" s="28" t="e">
        <f t="shared" si="102"/>
        <v>#DIV/0!</v>
      </c>
    </row>
    <row r="123" spans="1:14">
      <c r="A123" s="56" t="s">
        <v>40</v>
      </c>
      <c r="B123" s="57"/>
      <c r="C123" s="13">
        <f>C120+C121+C122</f>
        <v>300</v>
      </c>
      <c r="D123" s="13">
        <f>D120+D121+D122</f>
        <v>76.599999999999994</v>
      </c>
      <c r="E123" s="13">
        <f t="shared" si="119"/>
        <v>25.533333333333331</v>
      </c>
      <c r="F123" s="13">
        <f t="shared" ref="F123:G123" si="120">F120+F121+F122</f>
        <v>0</v>
      </c>
      <c r="G123" s="13">
        <f t="shared" si="120"/>
        <v>0</v>
      </c>
      <c r="H123" s="13"/>
      <c r="I123" s="13">
        <f t="shared" ref="I123:J123" si="121">I120+I121+I122</f>
        <v>0</v>
      </c>
      <c r="J123" s="13">
        <f t="shared" si="121"/>
        <v>0</v>
      </c>
      <c r="K123" s="13"/>
      <c r="L123" s="13">
        <f t="shared" si="100"/>
        <v>300</v>
      </c>
      <c r="M123" s="13">
        <f t="shared" si="101"/>
        <v>76.599999999999994</v>
      </c>
      <c r="N123" s="13">
        <f t="shared" si="102"/>
        <v>25.533333333333331</v>
      </c>
    </row>
    <row r="124" spans="1:14" ht="15.75" customHeight="1">
      <c r="A124" s="38" t="s">
        <v>63</v>
      </c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40"/>
    </row>
    <row r="125" spans="1:14">
      <c r="A125" s="54" t="s">
        <v>39</v>
      </c>
      <c r="B125" s="48"/>
      <c r="C125" s="16">
        <v>100</v>
      </c>
      <c r="D125" s="16">
        <v>32.299999999999997</v>
      </c>
      <c r="E125" s="16">
        <f t="shared" ref="E125:E129" si="122">D125/C125*100</f>
        <v>32.299999999999997</v>
      </c>
      <c r="F125" s="16"/>
      <c r="G125" s="16"/>
      <c r="H125" s="16"/>
      <c r="I125" s="16"/>
      <c r="J125" s="16"/>
      <c r="K125" s="16"/>
      <c r="L125" s="16">
        <f t="shared" si="100"/>
        <v>100</v>
      </c>
      <c r="M125" s="16">
        <f t="shared" si="101"/>
        <v>32.299999999999997</v>
      </c>
      <c r="N125" s="16">
        <f t="shared" si="102"/>
        <v>32.299999999999997</v>
      </c>
    </row>
    <row r="126" spans="1:14" ht="28.5" customHeight="1">
      <c r="A126" s="54" t="s">
        <v>44</v>
      </c>
      <c r="B126" s="48"/>
      <c r="C126" s="16">
        <v>2200</v>
      </c>
      <c r="D126" s="16">
        <v>2013</v>
      </c>
      <c r="E126" s="16">
        <f t="shared" si="122"/>
        <v>91.5</v>
      </c>
      <c r="F126" s="16"/>
      <c r="G126" s="16"/>
      <c r="H126" s="16"/>
      <c r="I126" s="16"/>
      <c r="J126" s="16"/>
      <c r="K126" s="16"/>
      <c r="L126" s="16">
        <f t="shared" si="100"/>
        <v>2200</v>
      </c>
      <c r="M126" s="16">
        <f t="shared" si="101"/>
        <v>2013</v>
      </c>
      <c r="N126" s="16">
        <f t="shared" si="102"/>
        <v>91.5</v>
      </c>
    </row>
    <row r="127" spans="1:14">
      <c r="A127" s="47" t="s">
        <v>45</v>
      </c>
      <c r="B127" s="48"/>
      <c r="C127" s="16">
        <v>250</v>
      </c>
      <c r="D127" s="16">
        <v>112.4</v>
      </c>
      <c r="E127" s="16">
        <f t="shared" si="122"/>
        <v>44.96</v>
      </c>
      <c r="F127" s="16"/>
      <c r="G127" s="16"/>
      <c r="H127" s="16"/>
      <c r="I127" s="16"/>
      <c r="J127" s="16"/>
      <c r="K127" s="16"/>
      <c r="L127" s="16">
        <f t="shared" si="100"/>
        <v>250</v>
      </c>
      <c r="M127" s="16">
        <f t="shared" si="101"/>
        <v>112.4</v>
      </c>
      <c r="N127" s="16">
        <f t="shared" si="102"/>
        <v>44.96</v>
      </c>
    </row>
    <row r="128" spans="1:14" ht="33.75" customHeight="1">
      <c r="A128" s="47" t="s">
        <v>46</v>
      </c>
      <c r="B128" s="48"/>
      <c r="C128" s="16">
        <v>250</v>
      </c>
      <c r="D128" s="16">
        <v>167.6</v>
      </c>
      <c r="E128" s="16">
        <f t="shared" si="122"/>
        <v>67.040000000000006</v>
      </c>
      <c r="F128" s="16"/>
      <c r="G128" s="16"/>
      <c r="H128" s="16"/>
      <c r="I128" s="16"/>
      <c r="J128" s="16"/>
      <c r="K128" s="16"/>
      <c r="L128" s="16">
        <f t="shared" si="100"/>
        <v>250</v>
      </c>
      <c r="M128" s="16">
        <f t="shared" si="101"/>
        <v>167.6</v>
      </c>
      <c r="N128" s="16">
        <f t="shared" si="102"/>
        <v>67.040000000000006</v>
      </c>
    </row>
    <row r="129" spans="1:14">
      <c r="A129" s="56" t="s">
        <v>40</v>
      </c>
      <c r="B129" s="57"/>
      <c r="C129" s="13">
        <f>C125+C126+C127+C128</f>
        <v>2800</v>
      </c>
      <c r="D129" s="13">
        <f>D125+D126+D127+D128</f>
        <v>2325.2999999999997</v>
      </c>
      <c r="E129" s="13">
        <f t="shared" si="122"/>
        <v>83.046428571428564</v>
      </c>
      <c r="F129" s="13">
        <f t="shared" ref="F129:G129" si="123">F125+F126+F127+F128</f>
        <v>0</v>
      </c>
      <c r="G129" s="13">
        <f t="shared" si="123"/>
        <v>0</v>
      </c>
      <c r="H129" s="13"/>
      <c r="I129" s="13">
        <f t="shared" ref="I129:J129" si="124">I125+I126+I127+I128</f>
        <v>0</v>
      </c>
      <c r="J129" s="13">
        <f t="shared" si="124"/>
        <v>0</v>
      </c>
      <c r="K129" s="13"/>
      <c r="L129" s="13">
        <f t="shared" si="100"/>
        <v>2800</v>
      </c>
      <c r="M129" s="13">
        <f t="shared" si="101"/>
        <v>2325.2999999999997</v>
      </c>
      <c r="N129" s="13">
        <f t="shared" si="102"/>
        <v>83.046428571428564</v>
      </c>
    </row>
    <row r="130" spans="1:14" ht="15.75" customHeight="1">
      <c r="A130" s="51" t="s">
        <v>64</v>
      </c>
      <c r="B130" s="52"/>
      <c r="C130" s="52"/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3"/>
    </row>
    <row r="131" spans="1:14">
      <c r="A131" s="54" t="s">
        <v>39</v>
      </c>
      <c r="B131" s="48"/>
      <c r="C131" s="16">
        <v>100</v>
      </c>
      <c r="D131" s="16">
        <v>0</v>
      </c>
      <c r="E131" s="16">
        <f t="shared" ref="E131:E134" si="125">D131/C131*100</f>
        <v>0</v>
      </c>
      <c r="F131" s="16"/>
      <c r="G131" s="16"/>
      <c r="H131" s="16"/>
      <c r="I131" s="16"/>
      <c r="J131" s="16"/>
      <c r="K131" s="16"/>
      <c r="L131" s="4">
        <f t="shared" si="100"/>
        <v>100</v>
      </c>
      <c r="M131" s="4">
        <f t="shared" si="101"/>
        <v>0</v>
      </c>
      <c r="N131" s="16">
        <f t="shared" si="102"/>
        <v>0</v>
      </c>
    </row>
    <row r="132" spans="1:14" hidden="1">
      <c r="A132" s="47" t="s">
        <v>45</v>
      </c>
      <c r="B132" s="48"/>
      <c r="C132" s="16">
        <v>0</v>
      </c>
      <c r="D132" s="16">
        <v>0</v>
      </c>
      <c r="E132" s="16" t="e">
        <f t="shared" si="125"/>
        <v>#DIV/0!</v>
      </c>
      <c r="F132" s="16"/>
      <c r="G132" s="16"/>
      <c r="H132" s="16"/>
      <c r="I132" s="16"/>
      <c r="J132" s="16"/>
      <c r="K132" s="16"/>
      <c r="L132" s="27">
        <f t="shared" si="100"/>
        <v>0</v>
      </c>
      <c r="M132" s="27">
        <f t="shared" si="101"/>
        <v>0</v>
      </c>
      <c r="N132" s="28" t="e">
        <f t="shared" si="102"/>
        <v>#DIV/0!</v>
      </c>
    </row>
    <row r="133" spans="1:14" ht="30.75" hidden="1" customHeight="1">
      <c r="A133" s="47" t="s">
        <v>59</v>
      </c>
      <c r="B133" s="48"/>
      <c r="C133" s="16">
        <v>0</v>
      </c>
      <c r="D133" s="16">
        <v>0</v>
      </c>
      <c r="E133" s="16" t="e">
        <f t="shared" si="125"/>
        <v>#DIV/0!</v>
      </c>
      <c r="F133" s="16"/>
      <c r="G133" s="16"/>
      <c r="H133" s="16"/>
      <c r="I133" s="16"/>
      <c r="J133" s="16"/>
      <c r="K133" s="16"/>
      <c r="L133" s="27">
        <f t="shared" si="100"/>
        <v>0</v>
      </c>
      <c r="M133" s="27">
        <f t="shared" si="101"/>
        <v>0</v>
      </c>
      <c r="N133" s="28" t="e">
        <f t="shared" si="102"/>
        <v>#DIV/0!</v>
      </c>
    </row>
    <row r="134" spans="1:14">
      <c r="A134" s="56" t="s">
        <v>40</v>
      </c>
      <c r="B134" s="57"/>
      <c r="C134" s="13">
        <f>C131+C132+C133</f>
        <v>100</v>
      </c>
      <c r="D134" s="13">
        <f>D131+D132+D133</f>
        <v>0</v>
      </c>
      <c r="E134" s="13">
        <f t="shared" si="125"/>
        <v>0</v>
      </c>
      <c r="F134" s="13">
        <f t="shared" ref="F134:G134" si="126">F131+F132+F133</f>
        <v>0</v>
      </c>
      <c r="G134" s="13">
        <f t="shared" si="126"/>
        <v>0</v>
      </c>
      <c r="H134" s="13"/>
      <c r="I134" s="13">
        <f t="shared" ref="I134:J134" si="127">I131+I132+I133</f>
        <v>0</v>
      </c>
      <c r="J134" s="13">
        <f t="shared" si="127"/>
        <v>0</v>
      </c>
      <c r="K134" s="13"/>
      <c r="L134" s="9">
        <f t="shared" si="100"/>
        <v>100</v>
      </c>
      <c r="M134" s="9">
        <f t="shared" si="101"/>
        <v>0</v>
      </c>
      <c r="N134" s="13">
        <f t="shared" si="102"/>
        <v>0</v>
      </c>
    </row>
    <row r="135" spans="1:14" ht="15.75" customHeight="1">
      <c r="A135" s="51" t="s">
        <v>65</v>
      </c>
      <c r="B135" s="52"/>
      <c r="C135" s="52"/>
      <c r="D135" s="52"/>
      <c r="E135" s="52"/>
      <c r="F135" s="52"/>
      <c r="G135" s="52"/>
      <c r="H135" s="52"/>
      <c r="I135" s="52"/>
      <c r="J135" s="52"/>
      <c r="K135" s="52"/>
      <c r="L135" s="52"/>
      <c r="M135" s="52"/>
      <c r="N135" s="53"/>
    </row>
    <row r="136" spans="1:14" ht="15.75" customHeight="1">
      <c r="A136" s="54" t="s">
        <v>39</v>
      </c>
      <c r="B136" s="48"/>
      <c r="C136" s="16">
        <v>100</v>
      </c>
      <c r="D136" s="16">
        <v>51.3</v>
      </c>
      <c r="E136" s="16">
        <f t="shared" ref="E136:E137" si="128">D136/C136*100</f>
        <v>51.300000000000004</v>
      </c>
      <c r="F136" s="16"/>
      <c r="G136" s="16"/>
      <c r="H136" s="16"/>
      <c r="I136" s="16"/>
      <c r="J136" s="16"/>
      <c r="K136" s="16"/>
      <c r="L136" s="4">
        <f t="shared" si="100"/>
        <v>100</v>
      </c>
      <c r="M136" s="4">
        <f t="shared" si="101"/>
        <v>51.3</v>
      </c>
      <c r="N136" s="16">
        <f t="shared" si="102"/>
        <v>51.300000000000004</v>
      </c>
    </row>
    <row r="137" spans="1:14" ht="15.75" customHeight="1">
      <c r="A137" s="56" t="s">
        <v>40</v>
      </c>
      <c r="B137" s="57"/>
      <c r="C137" s="13">
        <f>C136</f>
        <v>100</v>
      </c>
      <c r="D137" s="13">
        <f>D136</f>
        <v>51.3</v>
      </c>
      <c r="E137" s="13">
        <f t="shared" si="128"/>
        <v>51.300000000000004</v>
      </c>
      <c r="F137" s="13">
        <f t="shared" ref="F137:G137" si="129">F136</f>
        <v>0</v>
      </c>
      <c r="G137" s="13">
        <f t="shared" si="129"/>
        <v>0</v>
      </c>
      <c r="H137" s="13"/>
      <c r="I137" s="13">
        <f t="shared" ref="I137:J137" si="130">I136</f>
        <v>0</v>
      </c>
      <c r="J137" s="13">
        <f t="shared" si="130"/>
        <v>0</v>
      </c>
      <c r="K137" s="13"/>
      <c r="L137" s="9">
        <f t="shared" si="100"/>
        <v>100</v>
      </c>
      <c r="M137" s="9">
        <f t="shared" si="101"/>
        <v>51.3</v>
      </c>
      <c r="N137" s="13">
        <f t="shared" si="102"/>
        <v>51.300000000000004</v>
      </c>
    </row>
    <row r="138" spans="1:14" ht="15.75" customHeight="1">
      <c r="A138" s="51" t="s">
        <v>66</v>
      </c>
      <c r="B138" s="52"/>
      <c r="C138" s="52"/>
      <c r="D138" s="52"/>
      <c r="E138" s="52"/>
      <c r="F138" s="52"/>
      <c r="G138" s="52"/>
      <c r="H138" s="52"/>
      <c r="I138" s="52"/>
      <c r="J138" s="52"/>
      <c r="K138" s="52"/>
      <c r="L138" s="52"/>
      <c r="M138" s="52"/>
      <c r="N138" s="53"/>
    </row>
    <row r="139" spans="1:14">
      <c r="A139" s="54" t="s">
        <v>39</v>
      </c>
      <c r="B139" s="48"/>
      <c r="C139" s="16">
        <v>3202</v>
      </c>
      <c r="D139" s="16">
        <v>1468.8</v>
      </c>
      <c r="E139" s="16">
        <f t="shared" ref="E139:E141" si="131">D139/C139*100</f>
        <v>45.871330418488441</v>
      </c>
      <c r="F139" s="16"/>
      <c r="G139" s="16"/>
      <c r="H139" s="16"/>
      <c r="I139" s="16"/>
      <c r="J139" s="16"/>
      <c r="K139" s="16"/>
      <c r="L139" s="16">
        <f t="shared" si="100"/>
        <v>3202</v>
      </c>
      <c r="M139" s="16">
        <f t="shared" si="101"/>
        <v>1468.8</v>
      </c>
      <c r="N139" s="16">
        <f t="shared" si="102"/>
        <v>45.871330418488441</v>
      </c>
    </row>
    <row r="140" spans="1:14">
      <c r="A140" s="56" t="s">
        <v>40</v>
      </c>
      <c r="B140" s="57"/>
      <c r="C140" s="13">
        <f>C139</f>
        <v>3202</v>
      </c>
      <c r="D140" s="13">
        <f>D139</f>
        <v>1468.8</v>
      </c>
      <c r="E140" s="13">
        <f t="shared" si="131"/>
        <v>45.871330418488441</v>
      </c>
      <c r="F140" s="13">
        <f t="shared" ref="F140:G140" si="132">F139</f>
        <v>0</v>
      </c>
      <c r="G140" s="13">
        <f t="shared" si="132"/>
        <v>0</v>
      </c>
      <c r="H140" s="13"/>
      <c r="I140" s="13">
        <f t="shared" ref="I140:J140" si="133">I139</f>
        <v>0</v>
      </c>
      <c r="J140" s="13">
        <f t="shared" si="133"/>
        <v>0</v>
      </c>
      <c r="K140" s="13"/>
      <c r="L140" s="16">
        <f t="shared" si="100"/>
        <v>3202</v>
      </c>
      <c r="M140" s="16">
        <f t="shared" si="101"/>
        <v>1468.8</v>
      </c>
      <c r="N140" s="16">
        <f t="shared" si="102"/>
        <v>45.871330418488441</v>
      </c>
    </row>
    <row r="141" spans="1:14">
      <c r="A141" s="75" t="s">
        <v>54</v>
      </c>
      <c r="B141" s="76"/>
      <c r="C141" s="14">
        <f>C109+C112+C118+C123+C129+C134+C137+C140</f>
        <v>17869.900000000001</v>
      </c>
      <c r="D141" s="14">
        <f>D109+D112+D118+D123+D129+D134+D137+D140</f>
        <v>11966.3</v>
      </c>
      <c r="E141" s="12">
        <f t="shared" si="131"/>
        <v>66.963441317522751</v>
      </c>
      <c r="F141" s="14">
        <f t="shared" ref="F141:G141" si="134">F109+F112+F118+F123+F129+F134+F137+F140</f>
        <v>0</v>
      </c>
      <c r="G141" s="14">
        <f t="shared" si="134"/>
        <v>0</v>
      </c>
      <c r="H141" s="16"/>
      <c r="I141" s="14">
        <f t="shared" ref="I141:J141" si="135">I109+I112+I118+I123+I129+I134+I137+I140</f>
        <v>2363.9</v>
      </c>
      <c r="J141" s="14">
        <f t="shared" si="135"/>
        <v>3.5</v>
      </c>
      <c r="K141" s="12">
        <f t="shared" ref="K141" si="136">J141/I141*100</f>
        <v>0.14806040864672787</v>
      </c>
      <c r="L141" s="33">
        <f t="shared" si="100"/>
        <v>15506.000000000002</v>
      </c>
      <c r="M141" s="33">
        <f t="shared" si="101"/>
        <v>11962.8</v>
      </c>
      <c r="N141" s="13">
        <f t="shared" si="102"/>
        <v>77.149490519798775</v>
      </c>
    </row>
    <row r="142" spans="1:14" ht="15.75" customHeight="1">
      <c r="A142" s="6" t="s">
        <v>23</v>
      </c>
      <c r="B142" s="72" t="s">
        <v>8</v>
      </c>
      <c r="C142" s="73"/>
      <c r="D142" s="73"/>
      <c r="E142" s="73"/>
      <c r="F142" s="73"/>
      <c r="G142" s="73"/>
      <c r="H142" s="73"/>
      <c r="I142" s="73"/>
      <c r="J142" s="73"/>
      <c r="K142" s="73"/>
      <c r="L142" s="73"/>
      <c r="M142" s="73"/>
      <c r="N142" s="74"/>
    </row>
    <row r="143" spans="1:14" ht="15.75" customHeight="1">
      <c r="A143" s="38" t="s">
        <v>67</v>
      </c>
      <c r="B143" s="39"/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40"/>
    </row>
    <row r="144" spans="1:14">
      <c r="A144" s="47" t="s">
        <v>45</v>
      </c>
      <c r="B144" s="48"/>
      <c r="C144" s="16">
        <v>2436</v>
      </c>
      <c r="D144" s="16">
        <v>1057.4000000000001</v>
      </c>
      <c r="E144" s="16">
        <f t="shared" ref="E144:E145" si="137">D144/C144*100</f>
        <v>43.407224958949101</v>
      </c>
      <c r="F144" s="16"/>
      <c r="G144" s="16"/>
      <c r="H144" s="16"/>
      <c r="I144" s="16"/>
      <c r="J144" s="16"/>
      <c r="K144" s="16"/>
      <c r="L144" s="16">
        <f t="shared" si="100"/>
        <v>2436</v>
      </c>
      <c r="M144" s="16">
        <f t="shared" si="101"/>
        <v>1057.4000000000001</v>
      </c>
      <c r="N144" s="16">
        <f t="shared" si="102"/>
        <v>43.407224958949101</v>
      </c>
    </row>
    <row r="145" spans="1:14">
      <c r="A145" s="49" t="s">
        <v>31</v>
      </c>
      <c r="B145" s="50"/>
      <c r="C145" s="13">
        <f>C144</f>
        <v>2436</v>
      </c>
      <c r="D145" s="13">
        <f>D144</f>
        <v>1057.4000000000001</v>
      </c>
      <c r="E145" s="13">
        <f t="shared" si="137"/>
        <v>43.407224958949101</v>
      </c>
      <c r="F145" s="13">
        <f t="shared" ref="F145:G145" si="138">F144</f>
        <v>0</v>
      </c>
      <c r="G145" s="13">
        <f t="shared" si="138"/>
        <v>0</v>
      </c>
      <c r="H145" s="13"/>
      <c r="I145" s="13">
        <f t="shared" ref="I145:J145" si="139">I144</f>
        <v>0</v>
      </c>
      <c r="J145" s="13">
        <f t="shared" si="139"/>
        <v>0</v>
      </c>
      <c r="K145" s="13"/>
      <c r="L145" s="13">
        <f t="shared" si="100"/>
        <v>2436</v>
      </c>
      <c r="M145" s="13">
        <f t="shared" si="101"/>
        <v>1057.4000000000001</v>
      </c>
      <c r="N145" s="13">
        <f t="shared" si="102"/>
        <v>43.407224958949101</v>
      </c>
    </row>
    <row r="146" spans="1:14" ht="15.75" customHeight="1">
      <c r="A146" s="38" t="s">
        <v>68</v>
      </c>
      <c r="B146" s="39"/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40"/>
    </row>
    <row r="147" spans="1:14">
      <c r="A147" s="47" t="s">
        <v>45</v>
      </c>
      <c r="B147" s="48"/>
      <c r="C147" s="16">
        <v>59703.3</v>
      </c>
      <c r="D147" s="16">
        <v>28335.599999999999</v>
      </c>
      <c r="E147" s="16">
        <f t="shared" ref="E147:E148" si="140">D147/C147*100</f>
        <v>47.460693127515555</v>
      </c>
      <c r="F147" s="16"/>
      <c r="G147" s="16"/>
      <c r="H147" s="16"/>
      <c r="I147" s="16">
        <v>5150</v>
      </c>
      <c r="J147" s="16">
        <v>68.7</v>
      </c>
      <c r="K147" s="16">
        <f t="shared" ref="K147:K148" si="141">J147/I147*100</f>
        <v>1.3339805825242719</v>
      </c>
      <c r="L147" s="16">
        <f t="shared" si="100"/>
        <v>54553.3</v>
      </c>
      <c r="M147" s="16">
        <f t="shared" si="101"/>
        <v>28266.899999999998</v>
      </c>
      <c r="N147" s="28">
        <f t="shared" si="102"/>
        <v>51.815197247462564</v>
      </c>
    </row>
    <row r="148" spans="1:14">
      <c r="A148" s="81" t="s">
        <v>31</v>
      </c>
      <c r="B148" s="82"/>
      <c r="C148" s="13">
        <f>C147</f>
        <v>59703.3</v>
      </c>
      <c r="D148" s="13">
        <f>D147</f>
        <v>28335.599999999999</v>
      </c>
      <c r="E148" s="13">
        <f t="shared" si="140"/>
        <v>47.460693127515555</v>
      </c>
      <c r="F148" s="13">
        <f t="shared" ref="F148:G148" si="142">F147</f>
        <v>0</v>
      </c>
      <c r="G148" s="13">
        <f t="shared" si="142"/>
        <v>0</v>
      </c>
      <c r="H148" s="13"/>
      <c r="I148" s="13">
        <f t="shared" ref="I148:J148" si="143">I147</f>
        <v>5150</v>
      </c>
      <c r="J148" s="13">
        <f t="shared" si="143"/>
        <v>68.7</v>
      </c>
      <c r="K148" s="13">
        <f t="shared" si="141"/>
        <v>1.3339805825242719</v>
      </c>
      <c r="L148" s="13">
        <f t="shared" si="100"/>
        <v>54553.3</v>
      </c>
      <c r="M148" s="13">
        <f t="shared" si="101"/>
        <v>28266.899999999998</v>
      </c>
      <c r="N148" s="13">
        <f t="shared" si="102"/>
        <v>51.815197247462564</v>
      </c>
    </row>
    <row r="149" spans="1:14" ht="15.75" customHeight="1">
      <c r="A149" s="38" t="s">
        <v>69</v>
      </c>
      <c r="B149" s="39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40"/>
    </row>
    <row r="150" spans="1:14">
      <c r="A150" s="47" t="s">
        <v>45</v>
      </c>
      <c r="B150" s="48"/>
      <c r="C150" s="16">
        <v>3298.7</v>
      </c>
      <c r="D150" s="16">
        <v>1417.2</v>
      </c>
      <c r="E150" s="16">
        <f t="shared" ref="E150:E151" si="144">D150/C150*100</f>
        <v>42.962379119046901</v>
      </c>
      <c r="F150" s="16"/>
      <c r="G150" s="16"/>
      <c r="H150" s="16"/>
      <c r="I150" s="16">
        <v>891.6</v>
      </c>
      <c r="J150" s="16">
        <v>354</v>
      </c>
      <c r="K150" s="16">
        <f t="shared" ref="K150:K151" si="145">J150/I150*100</f>
        <v>39.703903095558545</v>
      </c>
      <c r="L150" s="16">
        <f t="shared" si="100"/>
        <v>2407.1</v>
      </c>
      <c r="M150" s="16">
        <f t="shared" si="101"/>
        <v>1063.2</v>
      </c>
      <c r="N150" s="16">
        <f t="shared" si="102"/>
        <v>44.169332391674629</v>
      </c>
    </row>
    <row r="151" spans="1:14">
      <c r="A151" s="81" t="s">
        <v>31</v>
      </c>
      <c r="B151" s="82"/>
      <c r="C151" s="13">
        <f>C150</f>
        <v>3298.7</v>
      </c>
      <c r="D151" s="13">
        <f>D150</f>
        <v>1417.2</v>
      </c>
      <c r="E151" s="13">
        <f t="shared" si="144"/>
        <v>42.962379119046901</v>
      </c>
      <c r="F151" s="13">
        <f t="shared" ref="F151:G151" si="146">F150</f>
        <v>0</v>
      </c>
      <c r="G151" s="13">
        <f t="shared" si="146"/>
        <v>0</v>
      </c>
      <c r="H151" s="13"/>
      <c r="I151" s="13">
        <f t="shared" ref="I151:J151" si="147">I150</f>
        <v>891.6</v>
      </c>
      <c r="J151" s="13">
        <f t="shared" si="147"/>
        <v>354</v>
      </c>
      <c r="K151" s="13">
        <f t="shared" si="145"/>
        <v>39.703903095558545</v>
      </c>
      <c r="L151" s="13">
        <f t="shared" si="100"/>
        <v>2407.1</v>
      </c>
      <c r="M151" s="13">
        <f t="shared" si="101"/>
        <v>1063.2</v>
      </c>
      <c r="N151" s="13">
        <f t="shared" si="102"/>
        <v>44.169332391674629</v>
      </c>
    </row>
    <row r="152" spans="1:14" ht="15.75" customHeight="1">
      <c r="A152" s="51" t="s">
        <v>70</v>
      </c>
      <c r="B152" s="52"/>
      <c r="C152" s="52"/>
      <c r="D152" s="52"/>
      <c r="E152" s="52"/>
      <c r="F152" s="52"/>
      <c r="G152" s="52"/>
      <c r="H152" s="52"/>
      <c r="I152" s="52"/>
      <c r="J152" s="52"/>
      <c r="K152" s="52"/>
      <c r="L152" s="52"/>
      <c r="M152" s="52"/>
      <c r="N152" s="53"/>
    </row>
    <row r="153" spans="1:14">
      <c r="A153" s="47" t="s">
        <v>45</v>
      </c>
      <c r="B153" s="48"/>
      <c r="C153" s="16">
        <v>3091.6</v>
      </c>
      <c r="D153" s="16">
        <v>1364.9</v>
      </c>
      <c r="E153" s="16">
        <f t="shared" ref="E153:E154" si="148">D153/C153*100</f>
        <v>44.148660887566315</v>
      </c>
      <c r="F153" s="16"/>
      <c r="G153" s="16"/>
      <c r="H153" s="16"/>
      <c r="I153" s="16">
        <v>891.6</v>
      </c>
      <c r="J153" s="16">
        <v>319.10000000000002</v>
      </c>
      <c r="K153" s="16">
        <f t="shared" ref="K153:K154" si="149">J153/I153*100</f>
        <v>35.789591745177212</v>
      </c>
      <c r="L153" s="16">
        <f t="shared" si="100"/>
        <v>2200</v>
      </c>
      <c r="M153" s="16">
        <f t="shared" si="101"/>
        <v>1045.8000000000002</v>
      </c>
      <c r="N153" s="16">
        <f t="shared" si="102"/>
        <v>47.536363636363646</v>
      </c>
    </row>
    <row r="154" spans="1:14" ht="15.75" customHeight="1">
      <c r="A154" s="49" t="s">
        <v>31</v>
      </c>
      <c r="B154" s="50"/>
      <c r="C154" s="13">
        <f>C153</f>
        <v>3091.6</v>
      </c>
      <c r="D154" s="13">
        <f>D153</f>
        <v>1364.9</v>
      </c>
      <c r="E154" s="13">
        <f t="shared" si="148"/>
        <v>44.148660887566315</v>
      </c>
      <c r="F154" s="13">
        <f t="shared" ref="F154:G154" si="150">F153</f>
        <v>0</v>
      </c>
      <c r="G154" s="13">
        <f t="shared" si="150"/>
        <v>0</v>
      </c>
      <c r="H154" s="13"/>
      <c r="I154" s="13">
        <f t="shared" ref="I154:J154" si="151">I153</f>
        <v>891.6</v>
      </c>
      <c r="J154" s="13">
        <f t="shared" si="151"/>
        <v>319.10000000000002</v>
      </c>
      <c r="K154" s="13">
        <f t="shared" si="149"/>
        <v>35.789591745177212</v>
      </c>
      <c r="L154" s="13">
        <f t="shared" si="100"/>
        <v>2200</v>
      </c>
      <c r="M154" s="13">
        <f t="shared" si="101"/>
        <v>1045.8000000000002</v>
      </c>
      <c r="N154" s="13">
        <f t="shared" si="102"/>
        <v>47.536363636363646</v>
      </c>
    </row>
    <row r="155" spans="1:14" ht="15.75" customHeight="1">
      <c r="A155" s="38" t="s">
        <v>71</v>
      </c>
      <c r="B155" s="39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40"/>
    </row>
    <row r="156" spans="1:14">
      <c r="A156" s="47" t="s">
        <v>45</v>
      </c>
      <c r="B156" s="48"/>
      <c r="C156" s="16">
        <v>10180</v>
      </c>
      <c r="D156" s="16">
        <v>4503.3</v>
      </c>
      <c r="E156" s="16">
        <f t="shared" ref="E156:E157" si="152">D156/C156*100</f>
        <v>44.236738703339881</v>
      </c>
      <c r="F156" s="16"/>
      <c r="G156" s="16"/>
      <c r="H156" s="16"/>
      <c r="I156" s="16"/>
      <c r="J156" s="16"/>
      <c r="K156" s="16"/>
      <c r="L156" s="16">
        <f t="shared" si="100"/>
        <v>10180</v>
      </c>
      <c r="M156" s="16">
        <f t="shared" si="101"/>
        <v>4503.3</v>
      </c>
      <c r="N156" s="16">
        <f t="shared" si="102"/>
        <v>44.236738703339881</v>
      </c>
    </row>
    <row r="157" spans="1:14">
      <c r="A157" s="81" t="s">
        <v>31</v>
      </c>
      <c r="B157" s="82"/>
      <c r="C157" s="13">
        <f>C156</f>
        <v>10180</v>
      </c>
      <c r="D157" s="13">
        <f>D156</f>
        <v>4503.3</v>
      </c>
      <c r="E157" s="13">
        <f t="shared" si="152"/>
        <v>44.236738703339881</v>
      </c>
      <c r="F157" s="13">
        <f t="shared" ref="F157:G157" si="153">F156</f>
        <v>0</v>
      </c>
      <c r="G157" s="13">
        <f t="shared" si="153"/>
        <v>0</v>
      </c>
      <c r="H157" s="13"/>
      <c r="I157" s="13">
        <f t="shared" ref="I157:J157" si="154">I156</f>
        <v>0</v>
      </c>
      <c r="J157" s="13">
        <f t="shared" si="154"/>
        <v>0</v>
      </c>
      <c r="K157" s="13"/>
      <c r="L157" s="13">
        <f t="shared" si="100"/>
        <v>10180</v>
      </c>
      <c r="M157" s="13">
        <f t="shared" si="101"/>
        <v>4503.3</v>
      </c>
      <c r="N157" s="13">
        <f t="shared" si="102"/>
        <v>44.236738703339881</v>
      </c>
    </row>
    <row r="158" spans="1:14" ht="15.75" customHeight="1">
      <c r="A158" s="51" t="s">
        <v>72</v>
      </c>
      <c r="B158" s="52"/>
      <c r="C158" s="52"/>
      <c r="D158" s="52"/>
      <c r="E158" s="52"/>
      <c r="F158" s="52"/>
      <c r="G158" s="52"/>
      <c r="H158" s="52"/>
      <c r="I158" s="52"/>
      <c r="J158" s="52"/>
      <c r="K158" s="52"/>
      <c r="L158" s="52"/>
      <c r="M158" s="52"/>
      <c r="N158" s="53"/>
    </row>
    <row r="159" spans="1:14">
      <c r="A159" s="47" t="s">
        <v>45</v>
      </c>
      <c r="B159" s="48"/>
      <c r="C159" s="16">
        <v>350</v>
      </c>
      <c r="D159" s="16">
        <v>189.4</v>
      </c>
      <c r="E159" s="16">
        <f t="shared" ref="E159:E161" si="155">D159/C159*100</f>
        <v>54.114285714285714</v>
      </c>
      <c r="F159" s="16"/>
      <c r="G159" s="16"/>
      <c r="H159" s="16"/>
      <c r="I159" s="16"/>
      <c r="J159" s="16"/>
      <c r="K159" s="16"/>
      <c r="L159" s="16">
        <f t="shared" ref="L159:L221" si="156">C159-F159-I159</f>
        <v>350</v>
      </c>
      <c r="M159" s="16">
        <f t="shared" ref="M159:M221" si="157">D159-G159-J159</f>
        <v>189.4</v>
      </c>
      <c r="N159" s="16">
        <f t="shared" ref="N159:N218" si="158">M159/L159*100</f>
        <v>54.114285714285714</v>
      </c>
    </row>
    <row r="160" spans="1:14">
      <c r="A160" s="81" t="s">
        <v>31</v>
      </c>
      <c r="B160" s="82"/>
      <c r="C160" s="13">
        <f>C159</f>
        <v>350</v>
      </c>
      <c r="D160" s="13">
        <f>D159</f>
        <v>189.4</v>
      </c>
      <c r="E160" s="13">
        <f t="shared" si="155"/>
        <v>54.114285714285714</v>
      </c>
      <c r="F160" s="13">
        <f t="shared" ref="F160:G160" si="159">F159</f>
        <v>0</v>
      </c>
      <c r="G160" s="13">
        <f t="shared" si="159"/>
        <v>0</v>
      </c>
      <c r="H160" s="13"/>
      <c r="I160" s="13">
        <f t="shared" ref="I160:J160" si="160">I159</f>
        <v>0</v>
      </c>
      <c r="J160" s="13">
        <f t="shared" si="160"/>
        <v>0</v>
      </c>
      <c r="K160" s="13"/>
      <c r="L160" s="16">
        <f t="shared" si="156"/>
        <v>350</v>
      </c>
      <c r="M160" s="16">
        <f t="shared" si="157"/>
        <v>189.4</v>
      </c>
      <c r="N160" s="16">
        <f t="shared" si="158"/>
        <v>54.114285714285714</v>
      </c>
    </row>
    <row r="161" spans="1:14">
      <c r="A161" s="58" t="s">
        <v>54</v>
      </c>
      <c r="B161" s="59"/>
      <c r="C161" s="14">
        <f>C145+C148+C151+C154+C160+C157</f>
        <v>79059.600000000006</v>
      </c>
      <c r="D161" s="14">
        <f>D145+D148+D151+D154+D160+D157</f>
        <v>36867.800000000003</v>
      </c>
      <c r="E161" s="16">
        <f t="shared" si="155"/>
        <v>46.63291997429787</v>
      </c>
      <c r="F161" s="14">
        <f t="shared" ref="F161:G161" si="161">F145+F148+F151+F154+F160+F157</f>
        <v>0</v>
      </c>
      <c r="G161" s="14">
        <f t="shared" si="161"/>
        <v>0</v>
      </c>
      <c r="H161" s="14"/>
      <c r="I161" s="14">
        <f t="shared" ref="I161:J161" si="162">I145+I148+I151+I154+I160+I157</f>
        <v>6933.2000000000007</v>
      </c>
      <c r="J161" s="14">
        <f t="shared" si="162"/>
        <v>741.8</v>
      </c>
      <c r="K161" s="32">
        <f t="shared" ref="K161" si="163">J161/I161*100</f>
        <v>10.699244216234925</v>
      </c>
      <c r="L161" s="33">
        <f t="shared" si="156"/>
        <v>72126.400000000009</v>
      </c>
      <c r="M161" s="33">
        <f t="shared" si="157"/>
        <v>36126</v>
      </c>
      <c r="N161" s="13">
        <f t="shared" si="158"/>
        <v>50.08706936711107</v>
      </c>
    </row>
    <row r="162" spans="1:14" ht="15.75" customHeight="1">
      <c r="A162" s="6" t="s">
        <v>24</v>
      </c>
      <c r="B162" s="72" t="s">
        <v>9</v>
      </c>
      <c r="C162" s="73"/>
      <c r="D162" s="73"/>
      <c r="E162" s="73"/>
      <c r="F162" s="73"/>
      <c r="G162" s="73"/>
      <c r="H162" s="73"/>
      <c r="I162" s="73"/>
      <c r="J162" s="73"/>
      <c r="K162" s="73"/>
      <c r="L162" s="73"/>
      <c r="M162" s="73"/>
      <c r="N162" s="74"/>
    </row>
    <row r="163" spans="1:14" ht="15.75" customHeight="1">
      <c r="A163" s="51" t="s">
        <v>73</v>
      </c>
      <c r="B163" s="52"/>
      <c r="C163" s="52"/>
      <c r="D163" s="52"/>
      <c r="E163" s="52"/>
      <c r="F163" s="52"/>
      <c r="G163" s="52"/>
      <c r="H163" s="52"/>
      <c r="I163" s="52"/>
      <c r="J163" s="52"/>
      <c r="K163" s="52"/>
      <c r="L163" s="52"/>
      <c r="M163" s="52"/>
      <c r="N163" s="53"/>
    </row>
    <row r="164" spans="1:14" ht="30" customHeight="1">
      <c r="A164" s="47" t="s">
        <v>46</v>
      </c>
      <c r="B164" s="48"/>
      <c r="C164" s="16">
        <v>1488</v>
      </c>
      <c r="D164" s="16">
        <v>658.1</v>
      </c>
      <c r="E164" s="16">
        <f t="shared" ref="E164:E165" si="164">D164/C164*100</f>
        <v>44.227150537634408</v>
      </c>
      <c r="F164" s="16"/>
      <c r="G164" s="16"/>
      <c r="H164" s="16"/>
      <c r="I164" s="16"/>
      <c r="J164" s="16"/>
      <c r="K164" s="16"/>
      <c r="L164" s="16">
        <f t="shared" si="156"/>
        <v>1488</v>
      </c>
      <c r="M164" s="16">
        <f t="shared" si="157"/>
        <v>658.1</v>
      </c>
      <c r="N164" s="16">
        <f t="shared" si="158"/>
        <v>44.227150537634408</v>
      </c>
    </row>
    <row r="165" spans="1:14">
      <c r="A165" s="81" t="s">
        <v>31</v>
      </c>
      <c r="B165" s="82"/>
      <c r="C165" s="13">
        <f>C164</f>
        <v>1488</v>
      </c>
      <c r="D165" s="13">
        <f>D164</f>
        <v>658.1</v>
      </c>
      <c r="E165" s="16">
        <f t="shared" si="164"/>
        <v>44.227150537634408</v>
      </c>
      <c r="F165" s="13">
        <f t="shared" ref="F165:G165" si="165">F164</f>
        <v>0</v>
      </c>
      <c r="G165" s="13">
        <f t="shared" si="165"/>
        <v>0</v>
      </c>
      <c r="H165" s="16"/>
      <c r="I165" s="13">
        <f t="shared" ref="I165:J165" si="166">I164</f>
        <v>0</v>
      </c>
      <c r="J165" s="13">
        <f t="shared" si="166"/>
        <v>0</v>
      </c>
      <c r="K165" s="16"/>
      <c r="L165" s="13">
        <f t="shared" si="156"/>
        <v>1488</v>
      </c>
      <c r="M165" s="13">
        <f t="shared" si="157"/>
        <v>658.1</v>
      </c>
      <c r="N165" s="13">
        <f t="shared" si="158"/>
        <v>44.227150537634408</v>
      </c>
    </row>
    <row r="166" spans="1:14" ht="15.75" customHeight="1">
      <c r="A166" s="38" t="s">
        <v>74</v>
      </c>
      <c r="B166" s="39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40"/>
    </row>
    <row r="167" spans="1:14" hidden="1">
      <c r="A167" s="54" t="s">
        <v>39</v>
      </c>
      <c r="B167" s="48"/>
      <c r="C167" s="16">
        <v>0</v>
      </c>
      <c r="D167" s="16">
        <v>0</v>
      </c>
      <c r="E167" s="16" t="e">
        <f t="shared" ref="E167:E169" si="167">D167/C167*100</f>
        <v>#DIV/0!</v>
      </c>
      <c r="F167" s="16"/>
      <c r="G167" s="16"/>
      <c r="H167" s="4"/>
      <c r="I167" s="16"/>
      <c r="J167" s="16"/>
      <c r="K167" s="4"/>
      <c r="L167" s="27">
        <f t="shared" si="156"/>
        <v>0</v>
      </c>
      <c r="M167" s="27">
        <f t="shared" si="157"/>
        <v>0</v>
      </c>
      <c r="N167" s="28" t="e">
        <f t="shared" si="158"/>
        <v>#DIV/0!</v>
      </c>
    </row>
    <row r="168" spans="1:14" ht="31.5" customHeight="1">
      <c r="A168" s="47" t="s">
        <v>46</v>
      </c>
      <c r="B168" s="48"/>
      <c r="C168" s="16">
        <v>22.2</v>
      </c>
      <c r="D168" s="16">
        <v>0</v>
      </c>
      <c r="E168" s="16">
        <f t="shared" si="167"/>
        <v>0</v>
      </c>
      <c r="F168" s="16"/>
      <c r="G168" s="16"/>
      <c r="H168" s="16"/>
      <c r="I168" s="16">
        <v>22.2</v>
      </c>
      <c r="J168" s="16">
        <v>0</v>
      </c>
      <c r="K168" s="16">
        <f t="shared" ref="K168:K169" si="168">J168/I168*100</f>
        <v>0</v>
      </c>
      <c r="L168" s="28">
        <f t="shared" si="156"/>
        <v>0</v>
      </c>
      <c r="M168" s="28">
        <f t="shared" si="157"/>
        <v>0</v>
      </c>
      <c r="N168" s="28"/>
    </row>
    <row r="169" spans="1:14">
      <c r="A169" s="81" t="s">
        <v>31</v>
      </c>
      <c r="B169" s="82"/>
      <c r="C169" s="13">
        <f>C167+C168</f>
        <v>22.2</v>
      </c>
      <c r="D169" s="13">
        <f>D167+D168</f>
        <v>0</v>
      </c>
      <c r="E169" s="16">
        <f t="shared" si="167"/>
        <v>0</v>
      </c>
      <c r="F169" s="13">
        <f t="shared" ref="F169:I169" si="169">F167+F168</f>
        <v>0</v>
      </c>
      <c r="G169" s="13">
        <f t="shared" si="169"/>
        <v>0</v>
      </c>
      <c r="H169" s="13">
        <f t="shared" si="169"/>
        <v>0</v>
      </c>
      <c r="I169" s="13">
        <f t="shared" si="169"/>
        <v>22.2</v>
      </c>
      <c r="J169" s="13">
        <f t="shared" ref="J169" si="170">J167+J168</f>
        <v>0</v>
      </c>
      <c r="K169" s="16">
        <f t="shared" si="168"/>
        <v>0</v>
      </c>
      <c r="L169" s="28">
        <f t="shared" si="156"/>
        <v>0</v>
      </c>
      <c r="M169" s="28">
        <f t="shared" si="157"/>
        <v>0</v>
      </c>
      <c r="N169" s="28"/>
    </row>
    <row r="170" spans="1:14" ht="15.75" customHeight="1">
      <c r="A170" s="38" t="s">
        <v>75</v>
      </c>
      <c r="B170" s="39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40"/>
    </row>
    <row r="171" spans="1:14">
      <c r="A171" s="54" t="s">
        <v>39</v>
      </c>
      <c r="B171" s="48"/>
      <c r="C171" s="16">
        <v>10301.200000000001</v>
      </c>
      <c r="D171" s="16">
        <v>0</v>
      </c>
      <c r="E171" s="16">
        <f t="shared" ref="E171:E173" si="171">D171/C171*100</f>
        <v>0</v>
      </c>
      <c r="F171" s="16"/>
      <c r="G171" s="16"/>
      <c r="H171" s="16"/>
      <c r="I171" s="16">
        <v>8180</v>
      </c>
      <c r="J171" s="16">
        <v>0</v>
      </c>
      <c r="K171" s="16"/>
      <c r="L171" s="16">
        <f t="shared" si="156"/>
        <v>2121.2000000000007</v>
      </c>
      <c r="M171" s="16">
        <f t="shared" si="157"/>
        <v>0</v>
      </c>
      <c r="N171" s="16">
        <f t="shared" si="158"/>
        <v>0</v>
      </c>
    </row>
    <row r="172" spans="1:14" ht="30" customHeight="1">
      <c r="A172" s="47" t="s">
        <v>46</v>
      </c>
      <c r="B172" s="48"/>
      <c r="C172" s="16">
        <v>76250.600000000006</v>
      </c>
      <c r="D172" s="16">
        <v>35959.800000000003</v>
      </c>
      <c r="E172" s="16">
        <f t="shared" si="171"/>
        <v>47.160022347365135</v>
      </c>
      <c r="F172" s="16"/>
      <c r="G172" s="16"/>
      <c r="H172" s="16"/>
      <c r="I172" s="16">
        <v>515.6</v>
      </c>
      <c r="J172" s="16">
        <v>195.3</v>
      </c>
      <c r="K172" s="16">
        <f t="shared" ref="K172:K173" si="172">J172/I172*100</f>
        <v>37.878200155159035</v>
      </c>
      <c r="L172" s="16">
        <f t="shared" si="156"/>
        <v>75735</v>
      </c>
      <c r="M172" s="16">
        <f t="shared" si="157"/>
        <v>35764.5</v>
      </c>
      <c r="N172" s="16">
        <f t="shared" si="158"/>
        <v>47.223212517330168</v>
      </c>
    </row>
    <row r="173" spans="1:14">
      <c r="A173" s="49" t="s">
        <v>31</v>
      </c>
      <c r="B173" s="50"/>
      <c r="C173" s="13">
        <f>C171+C172</f>
        <v>86551.8</v>
      </c>
      <c r="D173" s="13">
        <f>D171+D172</f>
        <v>35959.800000000003</v>
      </c>
      <c r="E173" s="13">
        <f t="shared" si="171"/>
        <v>41.547142867046091</v>
      </c>
      <c r="F173" s="13">
        <f t="shared" ref="F173:I173" si="173">F171+F172</f>
        <v>0</v>
      </c>
      <c r="G173" s="13">
        <f t="shared" si="173"/>
        <v>0</v>
      </c>
      <c r="H173" s="13">
        <f t="shared" si="173"/>
        <v>0</v>
      </c>
      <c r="I173" s="13">
        <f t="shared" si="173"/>
        <v>8695.6</v>
      </c>
      <c r="J173" s="13">
        <f t="shared" ref="J173" si="174">J171+J172</f>
        <v>195.3</v>
      </c>
      <c r="K173" s="13">
        <f t="shared" si="172"/>
        <v>2.2459634757808549</v>
      </c>
      <c r="L173" s="13">
        <f t="shared" si="156"/>
        <v>77856.2</v>
      </c>
      <c r="M173" s="13">
        <f t="shared" si="157"/>
        <v>35764.5</v>
      </c>
      <c r="N173" s="13">
        <f t="shared" si="158"/>
        <v>45.936611342449282</v>
      </c>
    </row>
    <row r="174" spans="1:14" ht="15.75" customHeight="1">
      <c r="A174" s="51" t="s">
        <v>76</v>
      </c>
      <c r="B174" s="52"/>
      <c r="C174" s="52"/>
      <c r="D174" s="52"/>
      <c r="E174" s="52"/>
      <c r="F174" s="52"/>
      <c r="G174" s="52"/>
      <c r="H174" s="52"/>
      <c r="I174" s="52"/>
      <c r="J174" s="52"/>
      <c r="K174" s="52"/>
      <c r="L174" s="52"/>
      <c r="M174" s="52"/>
      <c r="N174" s="53"/>
    </row>
    <row r="175" spans="1:14" ht="31.5" customHeight="1">
      <c r="A175" s="47" t="s">
        <v>46</v>
      </c>
      <c r="B175" s="48"/>
      <c r="C175" s="16">
        <v>1790</v>
      </c>
      <c r="D175" s="16">
        <v>690.4</v>
      </c>
      <c r="E175" s="16">
        <f t="shared" ref="E175:E176" si="175">D175/C175*100</f>
        <v>38.569832402234631</v>
      </c>
      <c r="F175" s="16"/>
      <c r="G175" s="16"/>
      <c r="H175" s="16"/>
      <c r="I175" s="16"/>
      <c r="J175" s="16"/>
      <c r="K175" s="16"/>
      <c r="L175" s="16">
        <f t="shared" si="156"/>
        <v>1790</v>
      </c>
      <c r="M175" s="16">
        <f t="shared" si="157"/>
        <v>690.4</v>
      </c>
      <c r="N175" s="16">
        <f t="shared" si="158"/>
        <v>38.569832402234631</v>
      </c>
    </row>
    <row r="176" spans="1:14">
      <c r="A176" s="49" t="s">
        <v>31</v>
      </c>
      <c r="B176" s="50"/>
      <c r="C176" s="13">
        <f>C175</f>
        <v>1790</v>
      </c>
      <c r="D176" s="13">
        <f>D175</f>
        <v>690.4</v>
      </c>
      <c r="E176" s="13">
        <f t="shared" si="175"/>
        <v>38.569832402234631</v>
      </c>
      <c r="F176" s="13">
        <f t="shared" ref="F176:I176" si="176">F175</f>
        <v>0</v>
      </c>
      <c r="G176" s="13">
        <f t="shared" si="176"/>
        <v>0</v>
      </c>
      <c r="H176" s="13">
        <f t="shared" si="176"/>
        <v>0</v>
      </c>
      <c r="I176" s="13">
        <f t="shared" si="176"/>
        <v>0</v>
      </c>
      <c r="J176" s="13">
        <f t="shared" ref="J176" si="177">J175</f>
        <v>0</v>
      </c>
      <c r="K176" s="13"/>
      <c r="L176" s="13">
        <f t="shared" si="156"/>
        <v>1790</v>
      </c>
      <c r="M176" s="13">
        <f t="shared" si="157"/>
        <v>690.4</v>
      </c>
      <c r="N176" s="13">
        <f t="shared" si="158"/>
        <v>38.569832402234631</v>
      </c>
    </row>
    <row r="177" spans="1:14" ht="28.5" customHeight="1">
      <c r="A177" s="51" t="s">
        <v>77</v>
      </c>
      <c r="B177" s="52"/>
      <c r="C177" s="52"/>
      <c r="D177" s="52"/>
      <c r="E177" s="52"/>
      <c r="F177" s="52"/>
      <c r="G177" s="52"/>
      <c r="H177" s="52"/>
      <c r="I177" s="52"/>
      <c r="J177" s="52"/>
      <c r="K177" s="52"/>
      <c r="L177" s="52"/>
      <c r="M177" s="52"/>
      <c r="N177" s="53"/>
    </row>
    <row r="178" spans="1:14" ht="31.5" customHeight="1">
      <c r="A178" s="47" t="s">
        <v>46</v>
      </c>
      <c r="B178" s="48"/>
      <c r="C178" s="16">
        <v>700</v>
      </c>
      <c r="D178" s="16">
        <v>609.79999999999995</v>
      </c>
      <c r="E178" s="16">
        <f t="shared" ref="E178:E179" si="178">D178/C178*100</f>
        <v>87.114285714285714</v>
      </c>
      <c r="F178" s="16"/>
      <c r="G178" s="16"/>
      <c r="H178" s="16"/>
      <c r="I178" s="16"/>
      <c r="J178" s="16"/>
      <c r="K178" s="16"/>
      <c r="L178" s="16">
        <f t="shared" si="156"/>
        <v>700</v>
      </c>
      <c r="M178" s="16">
        <f t="shared" si="157"/>
        <v>609.79999999999995</v>
      </c>
      <c r="N178" s="16">
        <f t="shared" si="158"/>
        <v>87.114285714285714</v>
      </c>
    </row>
    <row r="179" spans="1:14">
      <c r="A179" s="81" t="s">
        <v>31</v>
      </c>
      <c r="B179" s="82"/>
      <c r="C179" s="13">
        <f>C178</f>
        <v>700</v>
      </c>
      <c r="D179" s="13">
        <f>D178</f>
        <v>609.79999999999995</v>
      </c>
      <c r="E179" s="13">
        <f t="shared" si="178"/>
        <v>87.114285714285714</v>
      </c>
      <c r="F179" s="13">
        <f t="shared" ref="F179:G179" si="179">F178</f>
        <v>0</v>
      </c>
      <c r="G179" s="13">
        <f t="shared" si="179"/>
        <v>0</v>
      </c>
      <c r="H179" s="13"/>
      <c r="I179" s="13">
        <f t="shared" ref="I179:J179" si="180">I178</f>
        <v>0</v>
      </c>
      <c r="J179" s="13">
        <f t="shared" si="180"/>
        <v>0</v>
      </c>
      <c r="K179" s="13"/>
      <c r="L179" s="13">
        <f t="shared" si="156"/>
        <v>700</v>
      </c>
      <c r="M179" s="13">
        <f t="shared" si="157"/>
        <v>609.79999999999995</v>
      </c>
      <c r="N179" s="13">
        <f t="shared" si="158"/>
        <v>87.114285714285714</v>
      </c>
    </row>
    <row r="180" spans="1:14" ht="15.75" customHeight="1">
      <c r="A180" s="38" t="s">
        <v>78</v>
      </c>
      <c r="B180" s="39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40"/>
    </row>
    <row r="181" spans="1:14" ht="28.5" customHeight="1">
      <c r="A181" s="47" t="s">
        <v>46</v>
      </c>
      <c r="B181" s="48"/>
      <c r="C181" s="16">
        <v>1000</v>
      </c>
      <c r="D181" s="16">
        <v>1000</v>
      </c>
      <c r="E181" s="16">
        <f t="shared" ref="E181:E183" si="181">D181/C181*100</f>
        <v>100</v>
      </c>
      <c r="F181" s="16"/>
      <c r="G181" s="16"/>
      <c r="H181" s="16"/>
      <c r="I181" s="16"/>
      <c r="J181" s="16"/>
      <c r="K181" s="16"/>
      <c r="L181" s="16">
        <f t="shared" si="156"/>
        <v>1000</v>
      </c>
      <c r="M181" s="16">
        <f t="shared" si="157"/>
        <v>1000</v>
      </c>
      <c r="N181" s="16">
        <f t="shared" si="158"/>
        <v>100</v>
      </c>
    </row>
    <row r="182" spans="1:14">
      <c r="A182" s="81" t="s">
        <v>31</v>
      </c>
      <c r="B182" s="82"/>
      <c r="C182" s="13">
        <f>C181</f>
        <v>1000</v>
      </c>
      <c r="D182" s="13">
        <f>D181</f>
        <v>1000</v>
      </c>
      <c r="E182" s="13">
        <f t="shared" si="181"/>
        <v>100</v>
      </c>
      <c r="F182" s="13">
        <f t="shared" ref="F182:I182" si="182">F181</f>
        <v>0</v>
      </c>
      <c r="G182" s="13">
        <f t="shared" si="182"/>
        <v>0</v>
      </c>
      <c r="H182" s="13">
        <f t="shared" si="182"/>
        <v>0</v>
      </c>
      <c r="I182" s="13">
        <f t="shared" si="182"/>
        <v>0</v>
      </c>
      <c r="J182" s="13">
        <f t="shared" ref="J182" si="183">J181</f>
        <v>0</v>
      </c>
      <c r="K182" s="13"/>
      <c r="L182" s="16">
        <f t="shared" si="156"/>
        <v>1000</v>
      </c>
      <c r="M182" s="16">
        <f t="shared" si="157"/>
        <v>1000</v>
      </c>
      <c r="N182" s="16">
        <f t="shared" si="158"/>
        <v>100</v>
      </c>
    </row>
    <row r="183" spans="1:14">
      <c r="A183" s="58" t="s">
        <v>54</v>
      </c>
      <c r="B183" s="59"/>
      <c r="C183" s="14">
        <f>C165+C169+C173+C176+C179+C182</f>
        <v>91552</v>
      </c>
      <c r="D183" s="14">
        <f>D165+D169+D173+D176+D179+D182</f>
        <v>38918.100000000006</v>
      </c>
      <c r="E183" s="12">
        <f t="shared" si="181"/>
        <v>42.50928434113947</v>
      </c>
      <c r="F183" s="14">
        <f t="shared" ref="F183:I183" si="184">F165+F169+F173+F176+F179+F182</f>
        <v>0</v>
      </c>
      <c r="G183" s="14">
        <f t="shared" si="184"/>
        <v>0</v>
      </c>
      <c r="H183" s="14">
        <f t="shared" si="184"/>
        <v>0</v>
      </c>
      <c r="I183" s="14">
        <f t="shared" si="184"/>
        <v>8717.8000000000011</v>
      </c>
      <c r="J183" s="14">
        <f t="shared" ref="J183" si="185">J165+J169+J173+J176+J179+J182</f>
        <v>195.3</v>
      </c>
      <c r="K183" s="12">
        <f t="shared" ref="K183" si="186">J183/I183*100</f>
        <v>2.2402440982816763</v>
      </c>
      <c r="L183" s="14">
        <f t="shared" si="156"/>
        <v>82834.2</v>
      </c>
      <c r="M183" s="14">
        <f t="shared" si="157"/>
        <v>38722.800000000003</v>
      </c>
      <c r="N183" s="12">
        <f t="shared" si="158"/>
        <v>46.747357975329038</v>
      </c>
    </row>
    <row r="184" spans="1:14" ht="15.75" customHeight="1">
      <c r="A184" s="6" t="s">
        <v>25</v>
      </c>
      <c r="B184" s="72" t="s">
        <v>10</v>
      </c>
      <c r="C184" s="73"/>
      <c r="D184" s="73"/>
      <c r="E184" s="73"/>
      <c r="F184" s="73"/>
      <c r="G184" s="73"/>
      <c r="H184" s="73"/>
      <c r="I184" s="73"/>
      <c r="J184" s="73"/>
      <c r="K184" s="73"/>
      <c r="L184" s="73"/>
      <c r="M184" s="73"/>
      <c r="N184" s="74"/>
    </row>
    <row r="185" spans="1:14" ht="15.75" customHeight="1">
      <c r="A185" s="38" t="s">
        <v>79</v>
      </c>
      <c r="B185" s="39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40"/>
    </row>
    <row r="186" spans="1:14">
      <c r="A186" s="54" t="s">
        <v>39</v>
      </c>
      <c r="B186" s="48"/>
      <c r="C186" s="16">
        <v>1013.8</v>
      </c>
      <c r="D186" s="16">
        <v>494.6</v>
      </c>
      <c r="E186" s="16">
        <f t="shared" ref="E186:E187" si="187">D186/C186*100</f>
        <v>48.786742947326893</v>
      </c>
      <c r="F186" s="16"/>
      <c r="G186" s="16"/>
      <c r="H186" s="16"/>
      <c r="I186" s="16"/>
      <c r="J186" s="16"/>
      <c r="K186" s="16"/>
      <c r="L186" s="28">
        <f t="shared" si="156"/>
        <v>1013.8</v>
      </c>
      <c r="M186" s="28">
        <f t="shared" si="157"/>
        <v>494.6</v>
      </c>
      <c r="N186" s="28">
        <f t="shared" si="158"/>
        <v>48.786742947326893</v>
      </c>
    </row>
    <row r="187" spans="1:14">
      <c r="A187" s="56" t="s">
        <v>40</v>
      </c>
      <c r="B187" s="57"/>
      <c r="C187" s="13">
        <f>C186</f>
        <v>1013.8</v>
      </c>
      <c r="D187" s="13">
        <f>D186</f>
        <v>494.6</v>
      </c>
      <c r="E187" s="13">
        <f t="shared" si="187"/>
        <v>48.786742947326893</v>
      </c>
      <c r="F187" s="13">
        <f t="shared" ref="F187:G187" si="188">F186</f>
        <v>0</v>
      </c>
      <c r="G187" s="13">
        <f t="shared" si="188"/>
        <v>0</v>
      </c>
      <c r="H187" s="13"/>
      <c r="I187" s="13">
        <f t="shared" ref="I187:J187" si="189">I186</f>
        <v>0</v>
      </c>
      <c r="J187" s="13">
        <f t="shared" si="189"/>
        <v>0</v>
      </c>
      <c r="K187" s="13"/>
      <c r="L187" s="28">
        <f t="shared" si="156"/>
        <v>1013.8</v>
      </c>
      <c r="M187" s="28">
        <f t="shared" si="157"/>
        <v>494.6</v>
      </c>
      <c r="N187" s="28">
        <f t="shared" si="158"/>
        <v>48.786742947326893</v>
      </c>
    </row>
    <row r="188" spans="1:14" ht="15.75" customHeight="1">
      <c r="A188" s="38" t="s">
        <v>80</v>
      </c>
      <c r="B188" s="39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40"/>
    </row>
    <row r="189" spans="1:14">
      <c r="A189" s="54" t="s">
        <v>39</v>
      </c>
      <c r="B189" s="48"/>
      <c r="C189" s="16">
        <v>300</v>
      </c>
      <c r="D189" s="16">
        <v>44</v>
      </c>
      <c r="E189" s="16">
        <f t="shared" ref="E189:E190" si="190">D189/C189*100</f>
        <v>14.666666666666666</v>
      </c>
      <c r="F189" s="16"/>
      <c r="G189" s="16"/>
      <c r="H189" s="16"/>
      <c r="I189" s="16"/>
      <c r="J189" s="16"/>
      <c r="K189" s="16"/>
      <c r="L189" s="28">
        <f t="shared" si="156"/>
        <v>300</v>
      </c>
      <c r="M189" s="28">
        <f t="shared" si="157"/>
        <v>44</v>
      </c>
      <c r="N189" s="28">
        <f t="shared" si="158"/>
        <v>14.666666666666666</v>
      </c>
    </row>
    <row r="190" spans="1:14">
      <c r="A190" s="56" t="s">
        <v>40</v>
      </c>
      <c r="B190" s="57"/>
      <c r="C190" s="13">
        <f>C189</f>
        <v>300</v>
      </c>
      <c r="D190" s="13">
        <f>D189</f>
        <v>44</v>
      </c>
      <c r="E190" s="13">
        <f t="shared" si="190"/>
        <v>14.666666666666666</v>
      </c>
      <c r="F190" s="13">
        <f t="shared" ref="F190:G190" si="191">F189</f>
        <v>0</v>
      </c>
      <c r="G190" s="13">
        <f t="shared" si="191"/>
        <v>0</v>
      </c>
      <c r="H190" s="13"/>
      <c r="I190" s="13">
        <f t="shared" ref="I190:J190" si="192">I189</f>
        <v>0</v>
      </c>
      <c r="J190" s="13">
        <f t="shared" si="192"/>
        <v>0</v>
      </c>
      <c r="K190" s="13"/>
      <c r="L190" s="28">
        <f t="shared" si="156"/>
        <v>300</v>
      </c>
      <c r="M190" s="28">
        <f t="shared" si="157"/>
        <v>44</v>
      </c>
      <c r="N190" s="28">
        <f t="shared" si="158"/>
        <v>14.666666666666666</v>
      </c>
    </row>
    <row r="191" spans="1:14" ht="31.5" customHeight="1">
      <c r="A191" s="41" t="s">
        <v>81</v>
      </c>
      <c r="B191" s="42"/>
      <c r="C191" s="42"/>
      <c r="D191" s="42"/>
      <c r="E191" s="42"/>
      <c r="F191" s="42"/>
      <c r="G191" s="42"/>
      <c r="H191" s="42"/>
      <c r="I191" s="42"/>
      <c r="J191" s="42"/>
      <c r="K191" s="42"/>
      <c r="L191" s="42"/>
      <c r="M191" s="42"/>
      <c r="N191" s="43"/>
    </row>
    <row r="192" spans="1:14">
      <c r="A192" s="54" t="s">
        <v>39</v>
      </c>
      <c r="B192" s="48"/>
      <c r="C192" s="16">
        <v>18750</v>
      </c>
      <c r="D192" s="16">
        <v>8743.4</v>
      </c>
      <c r="E192" s="16">
        <f t="shared" ref="E192:E194" si="193">D192/C192*100</f>
        <v>46.631466666666668</v>
      </c>
      <c r="F192" s="16"/>
      <c r="G192" s="16"/>
      <c r="H192" s="16"/>
      <c r="I192" s="16"/>
      <c r="J192" s="16"/>
      <c r="K192" s="16"/>
      <c r="L192" s="16">
        <f t="shared" si="156"/>
        <v>18750</v>
      </c>
      <c r="M192" s="16">
        <f t="shared" si="157"/>
        <v>8743.4</v>
      </c>
      <c r="N192" s="16">
        <f t="shared" si="158"/>
        <v>46.631466666666668</v>
      </c>
    </row>
    <row r="193" spans="1:14">
      <c r="A193" s="56" t="s">
        <v>40</v>
      </c>
      <c r="B193" s="57"/>
      <c r="C193" s="13">
        <f>C192</f>
        <v>18750</v>
      </c>
      <c r="D193" s="13">
        <f>D192</f>
        <v>8743.4</v>
      </c>
      <c r="E193" s="13">
        <f t="shared" si="193"/>
        <v>46.631466666666668</v>
      </c>
      <c r="F193" s="13">
        <f t="shared" ref="F193:G193" si="194">F192</f>
        <v>0</v>
      </c>
      <c r="G193" s="13">
        <f t="shared" si="194"/>
        <v>0</v>
      </c>
      <c r="H193" s="13"/>
      <c r="I193" s="13">
        <f t="shared" ref="I193:J193" si="195">I192</f>
        <v>0</v>
      </c>
      <c r="J193" s="13">
        <f t="shared" si="195"/>
        <v>0</v>
      </c>
      <c r="K193" s="13"/>
      <c r="L193" s="16">
        <f t="shared" si="156"/>
        <v>18750</v>
      </c>
      <c r="M193" s="16">
        <f t="shared" si="157"/>
        <v>8743.4</v>
      </c>
      <c r="N193" s="16">
        <f t="shared" si="158"/>
        <v>46.631466666666668</v>
      </c>
    </row>
    <row r="194" spans="1:14">
      <c r="A194" s="58" t="s">
        <v>54</v>
      </c>
      <c r="B194" s="59"/>
      <c r="C194" s="14">
        <f>C187+C190+C193</f>
        <v>20063.8</v>
      </c>
      <c r="D194" s="14">
        <f>D187+D190+D193</f>
        <v>9282</v>
      </c>
      <c r="E194" s="12">
        <f t="shared" si="193"/>
        <v>46.26242287104138</v>
      </c>
      <c r="F194" s="14">
        <f t="shared" ref="F194:G194" si="196">F187+F190+F193</f>
        <v>0</v>
      </c>
      <c r="G194" s="14">
        <f t="shared" si="196"/>
        <v>0</v>
      </c>
      <c r="H194" s="12"/>
      <c r="I194" s="14">
        <f t="shared" ref="I194:J194" si="197">I187+I190+I193</f>
        <v>0</v>
      </c>
      <c r="J194" s="14">
        <f t="shared" si="197"/>
        <v>0</v>
      </c>
      <c r="K194" s="12"/>
      <c r="L194" s="14">
        <f t="shared" si="156"/>
        <v>20063.8</v>
      </c>
      <c r="M194" s="14">
        <f t="shared" si="157"/>
        <v>9282</v>
      </c>
      <c r="N194" s="12">
        <f t="shared" si="158"/>
        <v>46.26242287104138</v>
      </c>
    </row>
    <row r="195" spans="1:14" ht="15.75" customHeight="1">
      <c r="A195" s="6">
        <v>10</v>
      </c>
      <c r="B195" s="72" t="s">
        <v>11</v>
      </c>
      <c r="C195" s="73"/>
      <c r="D195" s="73"/>
      <c r="E195" s="73"/>
      <c r="F195" s="73"/>
      <c r="G195" s="73"/>
      <c r="H195" s="73"/>
      <c r="I195" s="73"/>
      <c r="J195" s="73"/>
      <c r="K195" s="73"/>
      <c r="L195" s="73"/>
      <c r="M195" s="73"/>
      <c r="N195" s="74"/>
    </row>
    <row r="196" spans="1:14" ht="15.75" customHeight="1">
      <c r="A196" s="51" t="s">
        <v>83</v>
      </c>
      <c r="B196" s="52"/>
      <c r="C196" s="52"/>
      <c r="D196" s="52"/>
      <c r="E196" s="52"/>
      <c r="F196" s="52"/>
      <c r="G196" s="52"/>
      <c r="H196" s="52"/>
      <c r="I196" s="52"/>
      <c r="J196" s="52"/>
      <c r="K196" s="52"/>
      <c r="L196" s="52"/>
      <c r="M196" s="52"/>
      <c r="N196" s="53"/>
    </row>
    <row r="197" spans="1:14" ht="30" customHeight="1">
      <c r="A197" s="79" t="s">
        <v>44</v>
      </c>
      <c r="B197" s="80"/>
      <c r="C197" s="16">
        <v>50</v>
      </c>
      <c r="D197" s="16">
        <v>50</v>
      </c>
      <c r="E197" s="16">
        <f t="shared" ref="E197:E199" si="198">D197/C197*100</f>
        <v>100</v>
      </c>
      <c r="F197" s="16"/>
      <c r="G197" s="16"/>
      <c r="H197" s="16"/>
      <c r="I197" s="16"/>
      <c r="J197" s="16"/>
      <c r="K197" s="16"/>
      <c r="L197" s="16">
        <f t="shared" si="156"/>
        <v>50</v>
      </c>
      <c r="M197" s="16">
        <f t="shared" si="157"/>
        <v>50</v>
      </c>
      <c r="N197" s="16">
        <f t="shared" si="158"/>
        <v>100</v>
      </c>
    </row>
    <row r="198" spans="1:14" ht="30.75" customHeight="1">
      <c r="A198" s="47" t="s">
        <v>59</v>
      </c>
      <c r="B198" s="48"/>
      <c r="C198" s="16">
        <v>250</v>
      </c>
      <c r="D198" s="16">
        <v>57.8</v>
      </c>
      <c r="E198" s="16">
        <f t="shared" si="198"/>
        <v>23.119999999999997</v>
      </c>
      <c r="F198" s="16"/>
      <c r="G198" s="16"/>
      <c r="H198" s="16"/>
      <c r="I198" s="16"/>
      <c r="J198" s="16"/>
      <c r="K198" s="16"/>
      <c r="L198" s="16">
        <f t="shared" si="156"/>
        <v>250</v>
      </c>
      <c r="M198" s="16">
        <f t="shared" si="157"/>
        <v>57.8</v>
      </c>
      <c r="N198" s="16">
        <f t="shared" si="158"/>
        <v>23.119999999999997</v>
      </c>
    </row>
    <row r="199" spans="1:14">
      <c r="A199" s="49" t="s">
        <v>31</v>
      </c>
      <c r="B199" s="50"/>
      <c r="C199" s="13">
        <f>C198+C197</f>
        <v>300</v>
      </c>
      <c r="D199" s="13">
        <f>D198+D197</f>
        <v>107.8</v>
      </c>
      <c r="E199" s="13">
        <f t="shared" si="198"/>
        <v>35.933333333333337</v>
      </c>
      <c r="F199" s="13">
        <f t="shared" ref="F199:G199" si="199">F198+F197</f>
        <v>0</v>
      </c>
      <c r="G199" s="13">
        <f t="shared" si="199"/>
        <v>0</v>
      </c>
      <c r="H199" s="13"/>
      <c r="I199" s="13">
        <f t="shared" ref="I199:J199" si="200">I198+I197</f>
        <v>0</v>
      </c>
      <c r="J199" s="13">
        <f t="shared" si="200"/>
        <v>0</v>
      </c>
      <c r="K199" s="13"/>
      <c r="L199" s="13">
        <f t="shared" si="156"/>
        <v>300</v>
      </c>
      <c r="M199" s="13">
        <f t="shared" si="157"/>
        <v>107.8</v>
      </c>
      <c r="N199" s="13">
        <f t="shared" si="158"/>
        <v>35.933333333333337</v>
      </c>
    </row>
    <row r="200" spans="1:14" ht="15.75" customHeight="1">
      <c r="A200" s="38" t="s">
        <v>84</v>
      </c>
      <c r="B200" s="39"/>
      <c r="C200" s="39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40"/>
    </row>
    <row r="201" spans="1:14" ht="30.75" customHeight="1">
      <c r="A201" s="47" t="s">
        <v>59</v>
      </c>
      <c r="B201" s="48"/>
      <c r="C201" s="16">
        <v>2700</v>
      </c>
      <c r="D201" s="16">
        <v>1138.8</v>
      </c>
      <c r="E201" s="16">
        <f t="shared" ref="E201:E202" si="201">D201/C201*100</f>
        <v>42.177777777777777</v>
      </c>
      <c r="F201" s="16"/>
      <c r="G201" s="16"/>
      <c r="H201" s="16"/>
      <c r="I201" s="16"/>
      <c r="J201" s="16"/>
      <c r="K201" s="16"/>
      <c r="L201" s="16">
        <f t="shared" si="156"/>
        <v>2700</v>
      </c>
      <c r="M201" s="16">
        <f t="shared" si="157"/>
        <v>1138.8</v>
      </c>
      <c r="N201" s="16">
        <f t="shared" si="158"/>
        <v>42.177777777777777</v>
      </c>
    </row>
    <row r="202" spans="1:14">
      <c r="A202" s="49" t="s">
        <v>31</v>
      </c>
      <c r="B202" s="50"/>
      <c r="C202" s="13">
        <f>C201</f>
        <v>2700</v>
      </c>
      <c r="D202" s="13">
        <f>D201</f>
        <v>1138.8</v>
      </c>
      <c r="E202" s="13">
        <f t="shared" si="201"/>
        <v>42.177777777777777</v>
      </c>
      <c r="F202" s="13">
        <f t="shared" ref="F202:G202" si="202">F201</f>
        <v>0</v>
      </c>
      <c r="G202" s="13">
        <f t="shared" si="202"/>
        <v>0</v>
      </c>
      <c r="H202" s="13"/>
      <c r="I202" s="13">
        <f t="shared" ref="I202:J202" si="203">I201</f>
        <v>0</v>
      </c>
      <c r="J202" s="13">
        <f t="shared" si="203"/>
        <v>0</v>
      </c>
      <c r="K202" s="13"/>
      <c r="L202" s="13">
        <f t="shared" si="156"/>
        <v>2700</v>
      </c>
      <c r="M202" s="13">
        <f t="shared" si="157"/>
        <v>1138.8</v>
      </c>
      <c r="N202" s="13">
        <f t="shared" si="158"/>
        <v>42.177777777777777</v>
      </c>
    </row>
    <row r="203" spans="1:14" ht="15.75" customHeight="1">
      <c r="A203" s="51" t="s">
        <v>85</v>
      </c>
      <c r="B203" s="52"/>
      <c r="C203" s="52"/>
      <c r="D203" s="52"/>
      <c r="E203" s="52"/>
      <c r="F203" s="52"/>
      <c r="G203" s="52"/>
      <c r="H203" s="52"/>
      <c r="I203" s="52"/>
      <c r="J203" s="52"/>
      <c r="K203" s="52"/>
      <c r="L203" s="52"/>
      <c r="M203" s="52"/>
      <c r="N203" s="53"/>
    </row>
    <row r="204" spans="1:14" ht="28.5" customHeight="1">
      <c r="A204" s="47" t="s">
        <v>59</v>
      </c>
      <c r="B204" s="48"/>
      <c r="C204" s="18">
        <v>2304</v>
      </c>
      <c r="D204" s="18">
        <v>966.5</v>
      </c>
      <c r="E204" s="16">
        <f t="shared" ref="E204:E206" si="204">D204/C204*100</f>
        <v>41.948784722222221</v>
      </c>
      <c r="F204" s="19"/>
      <c r="G204" s="19"/>
      <c r="H204" s="16"/>
      <c r="I204" s="19"/>
      <c r="J204" s="19"/>
      <c r="K204" s="16"/>
      <c r="L204" s="16">
        <f t="shared" si="156"/>
        <v>2304</v>
      </c>
      <c r="M204" s="16">
        <f t="shared" si="157"/>
        <v>966.5</v>
      </c>
      <c r="N204" s="16">
        <f t="shared" si="158"/>
        <v>41.948784722222221</v>
      </c>
    </row>
    <row r="205" spans="1:14">
      <c r="A205" s="49" t="s">
        <v>31</v>
      </c>
      <c r="B205" s="50"/>
      <c r="C205" s="20">
        <f>C204</f>
        <v>2304</v>
      </c>
      <c r="D205" s="20">
        <f>D204</f>
        <v>966.5</v>
      </c>
      <c r="E205" s="16">
        <f t="shared" si="204"/>
        <v>41.948784722222221</v>
      </c>
      <c r="F205" s="20">
        <f t="shared" ref="F205:G205" si="205">F204</f>
        <v>0</v>
      </c>
      <c r="G205" s="20">
        <f t="shared" si="205"/>
        <v>0</v>
      </c>
      <c r="H205" s="16"/>
      <c r="I205" s="20">
        <f t="shared" ref="I205:J205" si="206">I204</f>
        <v>0</v>
      </c>
      <c r="J205" s="20">
        <f t="shared" si="206"/>
        <v>0</v>
      </c>
      <c r="K205" s="16"/>
      <c r="L205" s="16">
        <f t="shared" si="156"/>
        <v>2304</v>
      </c>
      <c r="M205" s="16">
        <f t="shared" si="157"/>
        <v>966.5</v>
      </c>
      <c r="N205" s="16">
        <f t="shared" si="158"/>
        <v>41.948784722222221</v>
      </c>
    </row>
    <row r="206" spans="1:14">
      <c r="A206" s="58" t="s">
        <v>54</v>
      </c>
      <c r="B206" s="59"/>
      <c r="C206" s="21">
        <f>C199+C202+C205</f>
        <v>5304</v>
      </c>
      <c r="D206" s="21">
        <f>D199+D202+D205</f>
        <v>2213.1</v>
      </c>
      <c r="E206" s="16">
        <f t="shared" si="204"/>
        <v>41.72511312217194</v>
      </c>
      <c r="F206" s="21">
        <f>F199+F202+F205</f>
        <v>0</v>
      </c>
      <c r="G206" s="21">
        <f>G199+G202+G205</f>
        <v>0</v>
      </c>
      <c r="H206" s="16"/>
      <c r="I206" s="21">
        <f>I199+I202+I205</f>
        <v>0</v>
      </c>
      <c r="J206" s="21">
        <f>J199+J202+J205</f>
        <v>0</v>
      </c>
      <c r="K206" s="16"/>
      <c r="L206" s="14">
        <f t="shared" si="156"/>
        <v>5304</v>
      </c>
      <c r="M206" s="14">
        <f t="shared" si="157"/>
        <v>2213.1</v>
      </c>
      <c r="N206" s="12">
        <f t="shared" si="158"/>
        <v>41.72511312217194</v>
      </c>
    </row>
    <row r="207" spans="1:14" ht="15.75" customHeight="1">
      <c r="A207" s="6">
        <v>11</v>
      </c>
      <c r="B207" s="72" t="s">
        <v>12</v>
      </c>
      <c r="C207" s="73"/>
      <c r="D207" s="73"/>
      <c r="E207" s="73"/>
      <c r="F207" s="73"/>
      <c r="G207" s="73"/>
      <c r="H207" s="73"/>
      <c r="I207" s="73"/>
      <c r="J207" s="73"/>
      <c r="K207" s="73"/>
      <c r="L207" s="73"/>
      <c r="M207" s="73"/>
      <c r="N207" s="74"/>
    </row>
    <row r="208" spans="1:14" ht="15.75" customHeight="1">
      <c r="A208" s="51" t="s">
        <v>86</v>
      </c>
      <c r="B208" s="52"/>
      <c r="C208" s="52"/>
      <c r="D208" s="52"/>
      <c r="E208" s="52"/>
      <c r="F208" s="52"/>
      <c r="G208" s="52"/>
      <c r="H208" s="52"/>
      <c r="I208" s="52"/>
      <c r="J208" s="52"/>
      <c r="K208" s="52"/>
      <c r="L208" s="52"/>
      <c r="M208" s="52"/>
      <c r="N208" s="53"/>
    </row>
    <row r="209" spans="1:14">
      <c r="A209" s="54" t="s">
        <v>39</v>
      </c>
      <c r="B209" s="48"/>
      <c r="C209" s="16">
        <v>1160</v>
      </c>
      <c r="D209" s="16">
        <v>496.2</v>
      </c>
      <c r="E209" s="16">
        <f t="shared" ref="E209:E210" si="207">D209/C209*100</f>
        <v>42.775862068965516</v>
      </c>
      <c r="F209" s="16"/>
      <c r="G209" s="16"/>
      <c r="H209" s="16"/>
      <c r="I209" s="16"/>
      <c r="J209" s="16"/>
      <c r="K209" s="16"/>
      <c r="L209" s="16">
        <f t="shared" si="156"/>
        <v>1160</v>
      </c>
      <c r="M209" s="16">
        <f t="shared" si="157"/>
        <v>496.2</v>
      </c>
      <c r="N209" s="16">
        <f t="shared" si="158"/>
        <v>42.775862068965516</v>
      </c>
    </row>
    <row r="210" spans="1:14">
      <c r="A210" s="49" t="s">
        <v>31</v>
      </c>
      <c r="B210" s="50"/>
      <c r="C210" s="17">
        <f>C209</f>
        <v>1160</v>
      </c>
      <c r="D210" s="17">
        <f>D209</f>
        <v>496.2</v>
      </c>
      <c r="E210" s="13">
        <f t="shared" si="207"/>
        <v>42.775862068965516</v>
      </c>
      <c r="F210" s="17">
        <f t="shared" ref="F210:G210" si="208">F209</f>
        <v>0</v>
      </c>
      <c r="G210" s="17">
        <f t="shared" si="208"/>
        <v>0</v>
      </c>
      <c r="H210" s="13"/>
      <c r="I210" s="17">
        <f t="shared" ref="I210:J210" si="209">I209</f>
        <v>0</v>
      </c>
      <c r="J210" s="17">
        <f t="shared" si="209"/>
        <v>0</v>
      </c>
      <c r="K210" s="13"/>
      <c r="L210" s="13">
        <f t="shared" si="156"/>
        <v>1160</v>
      </c>
      <c r="M210" s="13">
        <f t="shared" si="157"/>
        <v>496.2</v>
      </c>
      <c r="N210" s="13">
        <f t="shared" si="158"/>
        <v>42.775862068965516</v>
      </c>
    </row>
    <row r="211" spans="1:14" ht="15.75" customHeight="1">
      <c r="A211" s="51" t="s">
        <v>87</v>
      </c>
      <c r="B211" s="52"/>
      <c r="C211" s="52"/>
      <c r="D211" s="52"/>
      <c r="E211" s="52"/>
      <c r="F211" s="52"/>
      <c r="G211" s="52"/>
      <c r="H211" s="52"/>
      <c r="I211" s="52"/>
      <c r="J211" s="52"/>
      <c r="K211" s="52"/>
      <c r="L211" s="52"/>
      <c r="M211" s="52"/>
      <c r="N211" s="53"/>
    </row>
    <row r="212" spans="1:14">
      <c r="A212" s="54" t="s">
        <v>39</v>
      </c>
      <c r="B212" s="48"/>
      <c r="C212" s="16">
        <v>400</v>
      </c>
      <c r="D212" s="16">
        <v>400</v>
      </c>
      <c r="E212" s="16">
        <f t="shared" ref="E212:E214" si="210">D212/C212*100</f>
        <v>100</v>
      </c>
      <c r="F212" s="16"/>
      <c r="G212" s="16"/>
      <c r="H212" s="16"/>
      <c r="I212" s="16"/>
      <c r="J212" s="16"/>
      <c r="K212" s="16"/>
      <c r="L212" s="16">
        <f t="shared" si="156"/>
        <v>400</v>
      </c>
      <c r="M212" s="16">
        <f t="shared" si="157"/>
        <v>400</v>
      </c>
      <c r="N212" s="16">
        <f t="shared" si="158"/>
        <v>100</v>
      </c>
    </row>
    <row r="213" spans="1:14">
      <c r="A213" s="49" t="s">
        <v>31</v>
      </c>
      <c r="B213" s="50"/>
      <c r="C213" s="13">
        <f>C212</f>
        <v>400</v>
      </c>
      <c r="D213" s="13">
        <f>D212</f>
        <v>400</v>
      </c>
      <c r="E213" s="13">
        <f t="shared" si="210"/>
        <v>100</v>
      </c>
      <c r="F213" s="13">
        <f t="shared" ref="F213:G213" si="211">F212</f>
        <v>0</v>
      </c>
      <c r="G213" s="13">
        <f t="shared" si="211"/>
        <v>0</v>
      </c>
      <c r="H213" s="13"/>
      <c r="I213" s="13">
        <f t="shared" ref="I213:J213" si="212">I212</f>
        <v>0</v>
      </c>
      <c r="J213" s="13">
        <f t="shared" si="212"/>
        <v>0</v>
      </c>
      <c r="K213" s="13"/>
      <c r="L213" s="13">
        <f t="shared" si="156"/>
        <v>400</v>
      </c>
      <c r="M213" s="13">
        <f t="shared" si="157"/>
        <v>400</v>
      </c>
      <c r="N213" s="13">
        <f t="shared" si="158"/>
        <v>100</v>
      </c>
    </row>
    <row r="214" spans="1:14">
      <c r="A214" s="58" t="s">
        <v>54</v>
      </c>
      <c r="B214" s="59"/>
      <c r="C214" s="14">
        <f>C210+C213</f>
        <v>1560</v>
      </c>
      <c r="D214" s="14">
        <f>D210+D213</f>
        <v>896.2</v>
      </c>
      <c r="E214" s="12">
        <f t="shared" si="210"/>
        <v>57.448717948717956</v>
      </c>
      <c r="F214" s="14">
        <f t="shared" ref="F214:G214" si="213">F210+F213</f>
        <v>0</v>
      </c>
      <c r="G214" s="14">
        <f t="shared" si="213"/>
        <v>0</v>
      </c>
      <c r="H214" s="12"/>
      <c r="I214" s="14">
        <f t="shared" ref="I214:J214" si="214">I210+I213</f>
        <v>0</v>
      </c>
      <c r="J214" s="14">
        <f t="shared" si="214"/>
        <v>0</v>
      </c>
      <c r="K214" s="12"/>
      <c r="L214" s="14">
        <f t="shared" si="156"/>
        <v>1560</v>
      </c>
      <c r="M214" s="14">
        <f t="shared" si="157"/>
        <v>896.2</v>
      </c>
      <c r="N214" s="12">
        <f t="shared" si="158"/>
        <v>57.448717948717956</v>
      </c>
    </row>
    <row r="215" spans="1:14" ht="15.75" customHeight="1">
      <c r="A215" s="6">
        <v>12</v>
      </c>
      <c r="B215" s="72" t="s">
        <v>13</v>
      </c>
      <c r="C215" s="73"/>
      <c r="D215" s="73"/>
      <c r="E215" s="73"/>
      <c r="F215" s="73"/>
      <c r="G215" s="73"/>
      <c r="H215" s="73"/>
      <c r="I215" s="73"/>
      <c r="J215" s="73"/>
      <c r="K215" s="73"/>
      <c r="L215" s="73"/>
      <c r="M215" s="73"/>
      <c r="N215" s="74"/>
    </row>
    <row r="216" spans="1:14" ht="15.75" customHeight="1">
      <c r="A216" s="38" t="s">
        <v>88</v>
      </c>
      <c r="B216" s="39"/>
      <c r="C216" s="39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40"/>
    </row>
    <row r="217" spans="1:14" ht="30.75" customHeight="1">
      <c r="A217" s="47" t="s">
        <v>89</v>
      </c>
      <c r="B217" s="55"/>
      <c r="C217" s="16">
        <v>5029.3</v>
      </c>
      <c r="D217" s="16">
        <v>2158.5</v>
      </c>
      <c r="E217" s="16">
        <f t="shared" ref="E217:E218" si="215">D217/C217*100</f>
        <v>42.918497604040326</v>
      </c>
      <c r="F217" s="16"/>
      <c r="G217" s="16"/>
      <c r="H217" s="16"/>
      <c r="I217" s="16">
        <v>505.3</v>
      </c>
      <c r="J217" s="16">
        <v>231.8</v>
      </c>
      <c r="K217" s="16">
        <f t="shared" ref="K217:K218" si="216">J217/I217*100</f>
        <v>45.873738373243619</v>
      </c>
      <c r="L217" s="16">
        <f t="shared" si="156"/>
        <v>4524</v>
      </c>
      <c r="M217" s="16">
        <f t="shared" si="157"/>
        <v>1926.7</v>
      </c>
      <c r="N217" s="16">
        <f t="shared" si="158"/>
        <v>42.588417329796641</v>
      </c>
    </row>
    <row r="218" spans="1:14">
      <c r="A218" s="49" t="s">
        <v>31</v>
      </c>
      <c r="B218" s="50"/>
      <c r="C218" s="13">
        <f>C217</f>
        <v>5029.3</v>
      </c>
      <c r="D218" s="13">
        <f>D217</f>
        <v>2158.5</v>
      </c>
      <c r="E218" s="13">
        <f t="shared" si="215"/>
        <v>42.918497604040326</v>
      </c>
      <c r="F218" s="13">
        <f t="shared" ref="F218:G218" si="217">F217</f>
        <v>0</v>
      </c>
      <c r="G218" s="13">
        <f t="shared" si="217"/>
        <v>0</v>
      </c>
      <c r="H218" s="13"/>
      <c r="I218" s="13">
        <f t="shared" ref="I218:J218" si="218">I217</f>
        <v>505.3</v>
      </c>
      <c r="J218" s="13">
        <f t="shared" si="218"/>
        <v>231.8</v>
      </c>
      <c r="K218" s="13">
        <f t="shared" si="216"/>
        <v>45.873738373243619</v>
      </c>
      <c r="L218" s="13">
        <f t="shared" si="156"/>
        <v>4524</v>
      </c>
      <c r="M218" s="13">
        <f t="shared" si="157"/>
        <v>1926.7</v>
      </c>
      <c r="N218" s="13">
        <f t="shared" si="158"/>
        <v>42.588417329796641</v>
      </c>
    </row>
    <row r="219" spans="1:14" ht="15.75" customHeight="1">
      <c r="A219" s="38" t="s">
        <v>90</v>
      </c>
      <c r="B219" s="39"/>
      <c r="C219" s="39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40"/>
    </row>
    <row r="220" spans="1:14" ht="30.75" customHeight="1">
      <c r="A220" s="47" t="s">
        <v>89</v>
      </c>
      <c r="B220" s="55"/>
      <c r="C220" s="16">
        <v>7018.4</v>
      </c>
      <c r="D220" s="16">
        <v>0</v>
      </c>
      <c r="E220" s="16">
        <f t="shared" ref="E220:E221" si="219">D220/C220*100</f>
        <v>0</v>
      </c>
      <c r="F220" s="16">
        <v>0</v>
      </c>
      <c r="G220" s="16">
        <v>0</v>
      </c>
      <c r="H220" s="16"/>
      <c r="I220" s="16">
        <v>7018.4</v>
      </c>
      <c r="J220" s="16">
        <v>0</v>
      </c>
      <c r="K220" s="16">
        <f t="shared" ref="K220:K221" si="220">J220/I220*100</f>
        <v>0</v>
      </c>
      <c r="L220" s="16">
        <f t="shared" si="156"/>
        <v>0</v>
      </c>
      <c r="M220" s="16">
        <f t="shared" si="157"/>
        <v>0</v>
      </c>
      <c r="N220" s="16"/>
    </row>
    <row r="221" spans="1:14">
      <c r="A221" s="49" t="s">
        <v>31</v>
      </c>
      <c r="B221" s="50"/>
      <c r="C221" s="13">
        <f>C220</f>
        <v>7018.4</v>
      </c>
      <c r="D221" s="13">
        <f>D220</f>
        <v>0</v>
      </c>
      <c r="E221" s="13">
        <f t="shared" si="219"/>
        <v>0</v>
      </c>
      <c r="F221" s="13">
        <f t="shared" ref="F221:G221" si="221">F220</f>
        <v>0</v>
      </c>
      <c r="G221" s="13">
        <f t="shared" si="221"/>
        <v>0</v>
      </c>
      <c r="H221" s="13"/>
      <c r="I221" s="13">
        <f t="shared" ref="I221:J221" si="222">I220</f>
        <v>7018.4</v>
      </c>
      <c r="J221" s="13">
        <f t="shared" si="222"/>
        <v>0</v>
      </c>
      <c r="K221" s="13">
        <f t="shared" si="220"/>
        <v>0</v>
      </c>
      <c r="L221" s="13">
        <f t="shared" si="156"/>
        <v>0</v>
      </c>
      <c r="M221" s="13">
        <f t="shared" si="157"/>
        <v>0</v>
      </c>
      <c r="N221" s="13"/>
    </row>
    <row r="222" spans="1:14" ht="15.75" customHeight="1">
      <c r="A222" s="38" t="s">
        <v>91</v>
      </c>
      <c r="B222" s="39"/>
      <c r="C222" s="39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40"/>
    </row>
    <row r="223" spans="1:14" ht="30.75" customHeight="1">
      <c r="A223" s="47" t="s">
        <v>89</v>
      </c>
      <c r="B223" s="55"/>
      <c r="C223" s="16">
        <v>0</v>
      </c>
      <c r="D223" s="16">
        <v>0</v>
      </c>
      <c r="E223" s="16"/>
      <c r="F223" s="16"/>
      <c r="G223" s="16"/>
      <c r="H223" s="16"/>
      <c r="I223" s="16"/>
      <c r="J223" s="16"/>
      <c r="K223" s="16"/>
      <c r="L223" s="16">
        <f t="shared" ref="L223:L281" si="223">C223-F223-I223</f>
        <v>0</v>
      </c>
      <c r="M223" s="16">
        <f t="shared" ref="M223:M281" si="224">D223-G223-J223</f>
        <v>0</v>
      </c>
      <c r="N223" s="16"/>
    </row>
    <row r="224" spans="1:14">
      <c r="A224" s="49" t="s">
        <v>31</v>
      </c>
      <c r="B224" s="50"/>
      <c r="C224" s="13">
        <f>C223</f>
        <v>0</v>
      </c>
      <c r="D224" s="13">
        <f>D223</f>
        <v>0</v>
      </c>
      <c r="E224" s="16"/>
      <c r="F224" s="13">
        <f t="shared" ref="F224:G224" si="225">F223</f>
        <v>0</v>
      </c>
      <c r="G224" s="13">
        <f t="shared" si="225"/>
        <v>0</v>
      </c>
      <c r="H224" s="16"/>
      <c r="I224" s="13">
        <f t="shared" ref="I224:J224" si="226">I223</f>
        <v>0</v>
      </c>
      <c r="J224" s="13">
        <f t="shared" si="226"/>
        <v>0</v>
      </c>
      <c r="K224" s="16"/>
      <c r="L224" s="13">
        <f t="shared" si="223"/>
        <v>0</v>
      </c>
      <c r="M224" s="13">
        <f t="shared" si="224"/>
        <v>0</v>
      </c>
      <c r="N224" s="13"/>
    </row>
    <row r="225" spans="1:14" ht="15.75" customHeight="1">
      <c r="A225" s="38" t="s">
        <v>92</v>
      </c>
      <c r="B225" s="39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40"/>
    </row>
    <row r="226" spans="1:14" ht="30.75" customHeight="1">
      <c r="A226" s="47" t="s">
        <v>89</v>
      </c>
      <c r="B226" s="55"/>
      <c r="C226" s="16">
        <v>358.4</v>
      </c>
      <c r="D226" s="16">
        <v>0</v>
      </c>
      <c r="E226" s="16">
        <f t="shared" ref="E226:E227" si="227">D226/C226*100</f>
        <v>0</v>
      </c>
      <c r="F226" s="16"/>
      <c r="G226" s="16"/>
      <c r="H226" s="16"/>
      <c r="I226" s="16">
        <v>358.4</v>
      </c>
      <c r="J226" s="16">
        <v>0</v>
      </c>
      <c r="K226" s="16">
        <f t="shared" ref="K226:K227" si="228">J226/I226*100</f>
        <v>0</v>
      </c>
      <c r="L226" s="16">
        <f t="shared" si="223"/>
        <v>0</v>
      </c>
      <c r="M226" s="16">
        <f t="shared" si="224"/>
        <v>0</v>
      </c>
      <c r="N226" s="28"/>
    </row>
    <row r="227" spans="1:14">
      <c r="A227" s="49" t="s">
        <v>31</v>
      </c>
      <c r="B227" s="50"/>
      <c r="C227" s="13">
        <f>C226</f>
        <v>358.4</v>
      </c>
      <c r="D227" s="13">
        <f>D226</f>
        <v>0</v>
      </c>
      <c r="E227" s="13">
        <f t="shared" si="227"/>
        <v>0</v>
      </c>
      <c r="F227" s="13">
        <f t="shared" ref="F227:G227" si="229">F226</f>
        <v>0</v>
      </c>
      <c r="G227" s="13">
        <f t="shared" si="229"/>
        <v>0</v>
      </c>
      <c r="H227" s="13"/>
      <c r="I227" s="13">
        <f t="shared" ref="I227:J227" si="230">I226</f>
        <v>358.4</v>
      </c>
      <c r="J227" s="13">
        <f t="shared" si="230"/>
        <v>0</v>
      </c>
      <c r="K227" s="13">
        <f t="shared" si="228"/>
        <v>0</v>
      </c>
      <c r="L227" s="28">
        <f t="shared" si="223"/>
        <v>0</v>
      </c>
      <c r="M227" s="28">
        <f t="shared" si="224"/>
        <v>0</v>
      </c>
      <c r="N227" s="28"/>
    </row>
    <row r="228" spans="1:14" ht="15.75" customHeight="1">
      <c r="A228" s="38" t="s">
        <v>93</v>
      </c>
      <c r="B228" s="39"/>
      <c r="C228" s="39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40"/>
    </row>
    <row r="229" spans="1:14" ht="33" customHeight="1">
      <c r="A229" s="47" t="s">
        <v>89</v>
      </c>
      <c r="B229" s="55"/>
      <c r="C229" s="16">
        <v>200</v>
      </c>
      <c r="D229" s="16">
        <v>0</v>
      </c>
      <c r="E229" s="16">
        <f t="shared" ref="E229:E231" si="231">D229/C229*100</f>
        <v>0</v>
      </c>
      <c r="F229" s="16"/>
      <c r="G229" s="16"/>
      <c r="H229" s="16"/>
      <c r="I229" s="16">
        <v>0</v>
      </c>
      <c r="J229" s="16">
        <v>0</v>
      </c>
      <c r="K229" s="16"/>
      <c r="L229" s="16">
        <f t="shared" si="223"/>
        <v>200</v>
      </c>
      <c r="M229" s="16">
        <f t="shared" si="224"/>
        <v>0</v>
      </c>
      <c r="N229" s="16">
        <f t="shared" ref="N229:N281" si="232">M229/L229*100</f>
        <v>0</v>
      </c>
    </row>
    <row r="230" spans="1:14">
      <c r="A230" s="56" t="s">
        <v>40</v>
      </c>
      <c r="B230" s="57"/>
      <c r="C230" s="13">
        <f>C229</f>
        <v>200</v>
      </c>
      <c r="D230" s="13">
        <f>D229</f>
        <v>0</v>
      </c>
      <c r="E230" s="13">
        <f t="shared" si="231"/>
        <v>0</v>
      </c>
      <c r="F230" s="13">
        <f t="shared" ref="F230:G230" si="233">F229</f>
        <v>0</v>
      </c>
      <c r="G230" s="13">
        <f t="shared" si="233"/>
        <v>0</v>
      </c>
      <c r="H230" s="13"/>
      <c r="I230" s="13">
        <f t="shared" ref="I230:J230" si="234">I229</f>
        <v>0</v>
      </c>
      <c r="J230" s="13">
        <f t="shared" si="234"/>
        <v>0</v>
      </c>
      <c r="K230" s="13"/>
      <c r="L230" s="13">
        <f t="shared" si="223"/>
        <v>200</v>
      </c>
      <c r="M230" s="13">
        <f t="shared" si="224"/>
        <v>0</v>
      </c>
      <c r="N230" s="13">
        <f t="shared" si="232"/>
        <v>0</v>
      </c>
    </row>
    <row r="231" spans="1:14">
      <c r="A231" s="58" t="s">
        <v>54</v>
      </c>
      <c r="B231" s="59"/>
      <c r="C231" s="14">
        <f>C218+C221+C230+C227</f>
        <v>12606.1</v>
      </c>
      <c r="D231" s="14">
        <f>D218+D221+D230+D227</f>
        <v>2158.5</v>
      </c>
      <c r="E231" s="12">
        <f t="shared" si="231"/>
        <v>17.122662837832479</v>
      </c>
      <c r="F231" s="14">
        <f t="shared" ref="F231:G231" si="235">F218+F221+F230+F227</f>
        <v>0</v>
      </c>
      <c r="G231" s="14">
        <f t="shared" si="235"/>
        <v>0</v>
      </c>
      <c r="H231" s="12" t="e">
        <f t="shared" ref="H231" si="236">G231/F231*100</f>
        <v>#DIV/0!</v>
      </c>
      <c r="I231" s="14">
        <f t="shared" ref="I231:J231" si="237">I218+I221+I230+I227</f>
        <v>7882.0999999999995</v>
      </c>
      <c r="J231" s="14">
        <f t="shared" si="237"/>
        <v>231.8</v>
      </c>
      <c r="K231" s="12">
        <f t="shared" ref="K231" si="238">J231/I231*100</f>
        <v>2.9408406389160255</v>
      </c>
      <c r="L231" s="14">
        <f t="shared" si="223"/>
        <v>4724.0000000000009</v>
      </c>
      <c r="M231" s="14">
        <f t="shared" si="224"/>
        <v>1926.7</v>
      </c>
      <c r="N231" s="12">
        <f t="shared" si="232"/>
        <v>40.785351397121076</v>
      </c>
    </row>
    <row r="232" spans="1:14" ht="15.75" customHeight="1">
      <c r="A232" s="6">
        <v>13</v>
      </c>
      <c r="B232" s="72" t="s">
        <v>14</v>
      </c>
      <c r="C232" s="73"/>
      <c r="D232" s="73"/>
      <c r="E232" s="73"/>
      <c r="F232" s="73"/>
      <c r="G232" s="73"/>
      <c r="H232" s="73"/>
      <c r="I232" s="73"/>
      <c r="J232" s="73"/>
      <c r="K232" s="73"/>
      <c r="L232" s="73"/>
      <c r="M232" s="73"/>
      <c r="N232" s="74"/>
    </row>
    <row r="233" spans="1:14" ht="34.5" customHeight="1">
      <c r="A233" s="38" t="s">
        <v>94</v>
      </c>
      <c r="B233" s="39"/>
      <c r="C233" s="39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40"/>
    </row>
    <row r="234" spans="1:14" ht="32.25" customHeight="1">
      <c r="A234" s="54" t="s">
        <v>44</v>
      </c>
      <c r="B234" s="48"/>
      <c r="C234" s="16">
        <v>2563</v>
      </c>
      <c r="D234" s="16">
        <v>524.9</v>
      </c>
      <c r="E234" s="16">
        <f t="shared" ref="E234:E235" si="239">D234/C234*100</f>
        <v>20.479906359734684</v>
      </c>
      <c r="F234" s="16"/>
      <c r="G234" s="16"/>
      <c r="H234" s="16"/>
      <c r="I234" s="16">
        <v>1823</v>
      </c>
      <c r="J234" s="16">
        <v>0</v>
      </c>
      <c r="K234" s="16">
        <f t="shared" ref="K234:K235" si="240">J234/I234*100</f>
        <v>0</v>
      </c>
      <c r="L234" s="16">
        <f t="shared" si="223"/>
        <v>740</v>
      </c>
      <c r="M234" s="16">
        <f t="shared" si="224"/>
        <v>524.9</v>
      </c>
      <c r="N234" s="16">
        <f t="shared" si="232"/>
        <v>70.932432432432421</v>
      </c>
    </row>
    <row r="235" spans="1:14">
      <c r="A235" s="49" t="s">
        <v>31</v>
      </c>
      <c r="B235" s="50"/>
      <c r="C235" s="13">
        <f>C234</f>
        <v>2563</v>
      </c>
      <c r="D235" s="13">
        <f>D234</f>
        <v>524.9</v>
      </c>
      <c r="E235" s="13">
        <f t="shared" si="239"/>
        <v>20.479906359734684</v>
      </c>
      <c r="F235" s="13">
        <f t="shared" ref="F235:G235" si="241">F234</f>
        <v>0</v>
      </c>
      <c r="G235" s="13">
        <f t="shared" si="241"/>
        <v>0</v>
      </c>
      <c r="H235" s="13"/>
      <c r="I235" s="13">
        <f t="shared" ref="I235:J235" si="242">I234</f>
        <v>1823</v>
      </c>
      <c r="J235" s="13">
        <f t="shared" si="242"/>
        <v>0</v>
      </c>
      <c r="K235" s="13">
        <f t="shared" si="240"/>
        <v>0</v>
      </c>
      <c r="L235" s="13">
        <f t="shared" si="223"/>
        <v>740</v>
      </c>
      <c r="M235" s="13">
        <f t="shared" si="224"/>
        <v>524.9</v>
      </c>
      <c r="N235" s="13">
        <f t="shared" si="232"/>
        <v>70.932432432432421</v>
      </c>
    </row>
    <row r="236" spans="1:14" ht="19.5" customHeight="1">
      <c r="A236" s="38" t="s">
        <v>95</v>
      </c>
      <c r="B236" s="39"/>
      <c r="C236" s="39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40"/>
    </row>
    <row r="237" spans="1:14" ht="30.75" customHeight="1">
      <c r="A237" s="54" t="s">
        <v>44</v>
      </c>
      <c r="B237" s="48"/>
      <c r="C237" s="16">
        <v>479.2</v>
      </c>
      <c r="D237" s="16">
        <v>53.2</v>
      </c>
      <c r="E237" s="16">
        <f t="shared" ref="E237:E239" si="243">D237/C237*100</f>
        <v>11.101836393989984</v>
      </c>
      <c r="F237" s="16"/>
      <c r="G237" s="16"/>
      <c r="H237" s="16"/>
      <c r="I237" s="16">
        <v>79.2</v>
      </c>
      <c r="J237" s="16">
        <v>53.2</v>
      </c>
      <c r="K237" s="16">
        <f t="shared" ref="K237:K239" si="244">J237/I237*100</f>
        <v>67.171717171717177</v>
      </c>
      <c r="L237" s="16">
        <f t="shared" si="223"/>
        <v>400</v>
      </c>
      <c r="M237" s="16">
        <f t="shared" si="224"/>
        <v>0</v>
      </c>
      <c r="N237" s="16">
        <f t="shared" si="232"/>
        <v>0</v>
      </c>
    </row>
    <row r="238" spans="1:14" ht="30.75" customHeight="1">
      <c r="A238" s="47" t="s">
        <v>59</v>
      </c>
      <c r="B238" s="48"/>
      <c r="C238" s="16">
        <v>60</v>
      </c>
      <c r="D238" s="16">
        <v>0</v>
      </c>
      <c r="E238" s="16">
        <f t="shared" si="243"/>
        <v>0</v>
      </c>
      <c r="F238" s="16"/>
      <c r="G238" s="16"/>
      <c r="H238" s="16"/>
      <c r="I238" s="16"/>
      <c r="J238" s="16"/>
      <c r="K238" s="16"/>
      <c r="L238" s="12">
        <f t="shared" si="223"/>
        <v>60</v>
      </c>
      <c r="M238" s="12">
        <f t="shared" si="224"/>
        <v>0</v>
      </c>
      <c r="N238" s="12">
        <f t="shared" si="232"/>
        <v>0</v>
      </c>
    </row>
    <row r="239" spans="1:14">
      <c r="A239" s="49" t="s">
        <v>31</v>
      </c>
      <c r="B239" s="50"/>
      <c r="C239" s="13">
        <f>C237+C238</f>
        <v>539.20000000000005</v>
      </c>
      <c r="D239" s="13">
        <f>D237+D238</f>
        <v>53.2</v>
      </c>
      <c r="E239" s="13">
        <f t="shared" si="243"/>
        <v>9.8664688427299687</v>
      </c>
      <c r="F239" s="13">
        <f t="shared" ref="F239:G239" si="245">F237+F238</f>
        <v>0</v>
      </c>
      <c r="G239" s="13">
        <f t="shared" si="245"/>
        <v>0</v>
      </c>
      <c r="H239" s="13"/>
      <c r="I239" s="13">
        <f t="shared" ref="I239:J239" si="246">I237+I238</f>
        <v>79.2</v>
      </c>
      <c r="J239" s="13">
        <f t="shared" si="246"/>
        <v>53.2</v>
      </c>
      <c r="K239" s="13">
        <f t="shared" si="244"/>
        <v>67.171717171717177</v>
      </c>
      <c r="L239" s="13">
        <f t="shared" si="223"/>
        <v>460.00000000000006</v>
      </c>
      <c r="M239" s="13">
        <f t="shared" si="224"/>
        <v>0</v>
      </c>
      <c r="N239" s="13">
        <f t="shared" si="232"/>
        <v>0</v>
      </c>
    </row>
    <row r="240" spans="1:14" ht="30" customHeight="1">
      <c r="A240" s="51" t="s">
        <v>96</v>
      </c>
      <c r="B240" s="52"/>
      <c r="C240" s="52"/>
      <c r="D240" s="52"/>
      <c r="E240" s="52"/>
      <c r="F240" s="52"/>
      <c r="G240" s="52"/>
      <c r="H240" s="52"/>
      <c r="I240" s="52"/>
      <c r="J240" s="52"/>
      <c r="K240" s="52"/>
      <c r="L240" s="52"/>
      <c r="M240" s="52"/>
      <c r="N240" s="53"/>
    </row>
    <row r="241" spans="1:14" ht="33" customHeight="1">
      <c r="A241" s="54" t="s">
        <v>44</v>
      </c>
      <c r="B241" s="48"/>
      <c r="C241" s="16">
        <v>300</v>
      </c>
      <c r="D241" s="16">
        <v>250.1</v>
      </c>
      <c r="E241" s="16">
        <f t="shared" ref="E241:E244" si="247">D241/C241*100</f>
        <v>83.36666666666666</v>
      </c>
      <c r="F241" s="16"/>
      <c r="G241" s="16"/>
      <c r="H241" s="16"/>
      <c r="I241" s="16"/>
      <c r="J241" s="16"/>
      <c r="K241" s="16"/>
      <c r="L241" s="16">
        <f t="shared" si="223"/>
        <v>300</v>
      </c>
      <c r="M241" s="16">
        <f t="shared" si="224"/>
        <v>250.1</v>
      </c>
      <c r="N241" s="16">
        <f t="shared" si="232"/>
        <v>83.36666666666666</v>
      </c>
    </row>
    <row r="242" spans="1:14">
      <c r="A242" s="47" t="s">
        <v>45</v>
      </c>
      <c r="B242" s="48"/>
      <c r="C242" s="16">
        <v>70</v>
      </c>
      <c r="D242" s="16">
        <v>0</v>
      </c>
      <c r="E242" s="16">
        <f t="shared" si="247"/>
        <v>0</v>
      </c>
      <c r="F242" s="16"/>
      <c r="G242" s="16"/>
      <c r="H242" s="16"/>
      <c r="I242" s="16"/>
      <c r="J242" s="16"/>
      <c r="K242" s="16"/>
      <c r="L242" s="16">
        <f t="shared" si="223"/>
        <v>70</v>
      </c>
      <c r="M242" s="16">
        <f t="shared" si="224"/>
        <v>0</v>
      </c>
      <c r="N242" s="16">
        <f t="shared" si="232"/>
        <v>0</v>
      </c>
    </row>
    <row r="243" spans="1:14" ht="30.75" customHeight="1">
      <c r="A243" s="47" t="s">
        <v>46</v>
      </c>
      <c r="B243" s="48"/>
      <c r="C243" s="16">
        <v>100</v>
      </c>
      <c r="D243" s="16">
        <v>0</v>
      </c>
      <c r="E243" s="16">
        <f t="shared" si="247"/>
        <v>0</v>
      </c>
      <c r="F243" s="16"/>
      <c r="G243" s="16"/>
      <c r="H243" s="16"/>
      <c r="I243" s="16"/>
      <c r="J243" s="16"/>
      <c r="K243" s="16"/>
      <c r="L243" s="16">
        <f t="shared" si="223"/>
        <v>100</v>
      </c>
      <c r="M243" s="16">
        <f t="shared" si="224"/>
        <v>0</v>
      </c>
      <c r="N243" s="16">
        <f t="shared" si="232"/>
        <v>0</v>
      </c>
    </row>
    <row r="244" spans="1:14">
      <c r="A244" s="49" t="s">
        <v>31</v>
      </c>
      <c r="B244" s="50"/>
      <c r="C244" s="13">
        <f>C241+C242+C243</f>
        <v>470</v>
      </c>
      <c r="D244" s="13">
        <f>D241+D242+D243</f>
        <v>250.1</v>
      </c>
      <c r="E244" s="13">
        <f t="shared" si="247"/>
        <v>53.212765957446805</v>
      </c>
      <c r="F244" s="13">
        <f t="shared" ref="F244:G244" si="248">F241+F242+F243</f>
        <v>0</v>
      </c>
      <c r="G244" s="13">
        <f t="shared" si="248"/>
        <v>0</v>
      </c>
      <c r="H244" s="13"/>
      <c r="I244" s="13">
        <f t="shared" ref="I244:J244" si="249">I241+I242+I243</f>
        <v>0</v>
      </c>
      <c r="J244" s="13">
        <f t="shared" si="249"/>
        <v>0</v>
      </c>
      <c r="K244" s="13"/>
      <c r="L244" s="13">
        <f t="shared" si="223"/>
        <v>470</v>
      </c>
      <c r="M244" s="13">
        <f t="shared" si="224"/>
        <v>250.1</v>
      </c>
      <c r="N244" s="13">
        <f t="shared" si="232"/>
        <v>53.212765957446805</v>
      </c>
    </row>
    <row r="245" spans="1:14" ht="15.75" customHeight="1">
      <c r="A245" s="38" t="s">
        <v>97</v>
      </c>
      <c r="B245" s="39"/>
      <c r="C245" s="39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40"/>
    </row>
    <row r="246" spans="1:14" ht="30" customHeight="1">
      <c r="A246" s="54" t="s">
        <v>44</v>
      </c>
      <c r="B246" s="48"/>
      <c r="C246" s="18">
        <v>20</v>
      </c>
      <c r="D246" s="18">
        <v>10</v>
      </c>
      <c r="E246" s="16">
        <f t="shared" ref="E246:E247" si="250">D246/C246*100</f>
        <v>50</v>
      </c>
      <c r="F246" s="19"/>
      <c r="G246" s="19"/>
      <c r="H246" s="16"/>
      <c r="I246" s="19"/>
      <c r="J246" s="19"/>
      <c r="K246" s="16"/>
      <c r="L246" s="16">
        <f t="shared" si="223"/>
        <v>20</v>
      </c>
      <c r="M246" s="16">
        <f t="shared" si="224"/>
        <v>10</v>
      </c>
      <c r="N246" s="16">
        <f t="shared" si="232"/>
        <v>50</v>
      </c>
    </row>
    <row r="247" spans="1:14">
      <c r="A247" s="49" t="s">
        <v>31</v>
      </c>
      <c r="B247" s="50"/>
      <c r="C247" s="20">
        <f>C246</f>
        <v>20</v>
      </c>
      <c r="D247" s="20">
        <f>D246</f>
        <v>10</v>
      </c>
      <c r="E247" s="13">
        <f t="shared" si="250"/>
        <v>50</v>
      </c>
      <c r="F247" s="20">
        <f t="shared" ref="F247:G247" si="251">F246</f>
        <v>0</v>
      </c>
      <c r="G247" s="20">
        <f t="shared" si="251"/>
        <v>0</v>
      </c>
      <c r="H247" s="13"/>
      <c r="I247" s="20">
        <f t="shared" ref="I247:J247" si="252">I246</f>
        <v>0</v>
      </c>
      <c r="J247" s="20">
        <f t="shared" si="252"/>
        <v>0</v>
      </c>
      <c r="K247" s="13"/>
      <c r="L247" s="13">
        <f t="shared" si="223"/>
        <v>20</v>
      </c>
      <c r="M247" s="13">
        <f t="shared" si="224"/>
        <v>10</v>
      </c>
      <c r="N247" s="13">
        <f t="shared" si="232"/>
        <v>50</v>
      </c>
    </row>
    <row r="248" spans="1:14" ht="39" customHeight="1">
      <c r="A248" s="38" t="s">
        <v>98</v>
      </c>
      <c r="B248" s="39"/>
      <c r="C248" s="39"/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40"/>
    </row>
    <row r="249" spans="1:14" ht="27.75" customHeight="1">
      <c r="A249" s="47" t="s">
        <v>59</v>
      </c>
      <c r="B249" s="48"/>
      <c r="C249" s="16">
        <v>90</v>
      </c>
      <c r="D249" s="16">
        <v>0</v>
      </c>
      <c r="E249" s="16">
        <f t="shared" ref="E249:E250" si="253">D249/C249*100</f>
        <v>0</v>
      </c>
      <c r="F249" s="16"/>
      <c r="G249" s="16"/>
      <c r="H249" s="16"/>
      <c r="I249" s="16"/>
      <c r="J249" s="16"/>
      <c r="K249" s="28"/>
      <c r="L249" s="16">
        <f t="shared" si="223"/>
        <v>90</v>
      </c>
      <c r="M249" s="16">
        <f t="shared" si="224"/>
        <v>0</v>
      </c>
      <c r="N249" s="16">
        <f t="shared" si="232"/>
        <v>0</v>
      </c>
    </row>
    <row r="250" spans="1:14">
      <c r="A250" s="49" t="s">
        <v>31</v>
      </c>
      <c r="B250" s="50"/>
      <c r="C250" s="13">
        <f>C249</f>
        <v>90</v>
      </c>
      <c r="D250" s="13">
        <f>D249</f>
        <v>0</v>
      </c>
      <c r="E250" s="13">
        <f t="shared" si="253"/>
        <v>0</v>
      </c>
      <c r="F250" s="13">
        <f t="shared" ref="F250:G250" si="254">F249</f>
        <v>0</v>
      </c>
      <c r="G250" s="13">
        <f t="shared" si="254"/>
        <v>0</v>
      </c>
      <c r="H250" s="13"/>
      <c r="I250" s="13">
        <f t="shared" ref="I250:J250" si="255">I249</f>
        <v>0</v>
      </c>
      <c r="J250" s="13">
        <f t="shared" si="255"/>
        <v>0</v>
      </c>
      <c r="K250" s="13"/>
      <c r="L250" s="13">
        <f t="shared" si="223"/>
        <v>90</v>
      </c>
      <c r="M250" s="13">
        <f t="shared" si="224"/>
        <v>0</v>
      </c>
      <c r="N250" s="13">
        <f t="shared" si="232"/>
        <v>0</v>
      </c>
    </row>
    <row r="251" spans="1:14" ht="16.5" customHeight="1">
      <c r="A251" s="38" t="s">
        <v>99</v>
      </c>
      <c r="B251" s="39"/>
      <c r="C251" s="39"/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40"/>
    </row>
    <row r="252" spans="1:14" ht="30.75" customHeight="1">
      <c r="A252" s="47" t="s">
        <v>59</v>
      </c>
      <c r="B252" s="48"/>
      <c r="C252" s="18">
        <v>0</v>
      </c>
      <c r="D252" s="18">
        <v>0</v>
      </c>
      <c r="E252" s="16"/>
      <c r="F252" s="19"/>
      <c r="G252" s="19"/>
      <c r="H252" s="16"/>
      <c r="I252" s="19"/>
      <c r="J252" s="19"/>
      <c r="K252" s="16"/>
      <c r="L252" s="16">
        <f t="shared" si="223"/>
        <v>0</v>
      </c>
      <c r="M252" s="16">
        <f t="shared" si="224"/>
        <v>0</v>
      </c>
      <c r="N252" s="16"/>
    </row>
    <row r="253" spans="1:14">
      <c r="A253" s="49" t="s">
        <v>31</v>
      </c>
      <c r="B253" s="50"/>
      <c r="C253" s="20">
        <f>C252</f>
        <v>0</v>
      </c>
      <c r="D253" s="20">
        <f>D252</f>
        <v>0</v>
      </c>
      <c r="E253" s="13"/>
      <c r="F253" s="20">
        <f t="shared" ref="F253:G253" si="256">F252</f>
        <v>0</v>
      </c>
      <c r="G253" s="20">
        <f t="shared" si="256"/>
        <v>0</v>
      </c>
      <c r="H253" s="13"/>
      <c r="I253" s="20">
        <f t="shared" ref="I253:J253" si="257">I252</f>
        <v>0</v>
      </c>
      <c r="J253" s="20">
        <f t="shared" si="257"/>
        <v>0</v>
      </c>
      <c r="K253" s="13"/>
      <c r="L253" s="13">
        <f t="shared" si="223"/>
        <v>0</v>
      </c>
      <c r="M253" s="13">
        <f t="shared" si="224"/>
        <v>0</v>
      </c>
      <c r="N253" s="13"/>
    </row>
    <row r="254" spans="1:14" ht="15.75" customHeight="1">
      <c r="A254" s="38" t="s">
        <v>100</v>
      </c>
      <c r="B254" s="39"/>
      <c r="C254" s="39"/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40"/>
    </row>
    <row r="255" spans="1:14" ht="32.25" customHeight="1">
      <c r="A255" s="47" t="s">
        <v>101</v>
      </c>
      <c r="B255" s="48"/>
      <c r="C255" s="16">
        <v>120</v>
      </c>
      <c r="D255" s="16">
        <v>120</v>
      </c>
      <c r="E255" s="16">
        <f t="shared" ref="E255:E257" si="258">D255/C255*100</f>
        <v>100</v>
      </c>
      <c r="F255" s="16"/>
      <c r="G255" s="16"/>
      <c r="H255" s="16"/>
      <c r="I255" s="16"/>
      <c r="J255" s="16"/>
      <c r="K255" s="16"/>
      <c r="L255" s="16">
        <f t="shared" si="223"/>
        <v>120</v>
      </c>
      <c r="M255" s="16">
        <f t="shared" si="224"/>
        <v>120</v>
      </c>
      <c r="N255" s="16">
        <f t="shared" si="232"/>
        <v>100</v>
      </c>
    </row>
    <row r="256" spans="1:14">
      <c r="A256" s="49" t="s">
        <v>31</v>
      </c>
      <c r="B256" s="50"/>
      <c r="C256" s="13">
        <f>C255</f>
        <v>120</v>
      </c>
      <c r="D256" s="13">
        <f>D255</f>
        <v>120</v>
      </c>
      <c r="E256" s="13">
        <f t="shared" si="258"/>
        <v>100</v>
      </c>
      <c r="F256" s="13">
        <f t="shared" ref="F256:G256" si="259">F255</f>
        <v>0</v>
      </c>
      <c r="G256" s="13">
        <f t="shared" si="259"/>
        <v>0</v>
      </c>
      <c r="H256" s="13"/>
      <c r="I256" s="13">
        <f t="shared" ref="I256:J256" si="260">I255</f>
        <v>0</v>
      </c>
      <c r="J256" s="13">
        <f t="shared" si="260"/>
        <v>0</v>
      </c>
      <c r="K256" s="13"/>
      <c r="L256" s="13">
        <f t="shared" si="223"/>
        <v>120</v>
      </c>
      <c r="M256" s="13">
        <f t="shared" si="224"/>
        <v>120</v>
      </c>
      <c r="N256" s="13">
        <f t="shared" si="232"/>
        <v>100</v>
      </c>
    </row>
    <row r="257" spans="1:14">
      <c r="A257" s="58" t="s">
        <v>54</v>
      </c>
      <c r="B257" s="59"/>
      <c r="C257" s="21">
        <f>C235+C239+C244+C247+C250+C253+C256</f>
        <v>3802.2</v>
      </c>
      <c r="D257" s="21">
        <f>D235+D239+D244+D247+D250+D253+D256</f>
        <v>958.2</v>
      </c>
      <c r="E257" s="12">
        <f t="shared" si="258"/>
        <v>25.201199305665146</v>
      </c>
      <c r="F257" s="21">
        <f>F235+F239+F244+F247+F250+F253+F256</f>
        <v>0</v>
      </c>
      <c r="G257" s="21">
        <f>G235+G239+G244+G247+G250+G253+G256</f>
        <v>0</v>
      </c>
      <c r="H257" s="12"/>
      <c r="I257" s="21">
        <f>I235+I239+I244+I247+I250+I253+I256</f>
        <v>1902.2</v>
      </c>
      <c r="J257" s="21">
        <f>J235+J239+J244+J247+J250+J253+J256</f>
        <v>53.2</v>
      </c>
      <c r="K257" s="12">
        <f t="shared" ref="K257" si="261">J257/I257*100</f>
        <v>2.7967616444117338</v>
      </c>
      <c r="L257" s="14">
        <f t="shared" si="223"/>
        <v>1899.9999999999998</v>
      </c>
      <c r="M257" s="14">
        <f t="shared" si="224"/>
        <v>905</v>
      </c>
      <c r="N257" s="12">
        <f t="shared" si="232"/>
        <v>47.631578947368425</v>
      </c>
    </row>
    <row r="258" spans="1:14" ht="15.75" customHeight="1">
      <c r="A258" s="6">
        <v>14</v>
      </c>
      <c r="B258" s="72" t="s">
        <v>15</v>
      </c>
      <c r="C258" s="73"/>
      <c r="D258" s="73"/>
      <c r="E258" s="73"/>
      <c r="F258" s="73"/>
      <c r="G258" s="73"/>
      <c r="H258" s="73"/>
      <c r="I258" s="73"/>
      <c r="J258" s="73"/>
      <c r="K258" s="73"/>
      <c r="L258" s="73"/>
      <c r="M258" s="73"/>
      <c r="N258" s="74"/>
    </row>
    <row r="259" spans="1:14" ht="15.75" customHeight="1">
      <c r="A259" s="38" t="s">
        <v>102</v>
      </c>
      <c r="B259" s="39"/>
      <c r="C259" s="39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40"/>
    </row>
    <row r="260" spans="1:14" ht="28.5" customHeight="1">
      <c r="A260" s="47" t="s">
        <v>101</v>
      </c>
      <c r="B260" s="48"/>
      <c r="C260" s="16">
        <v>60981.7</v>
      </c>
      <c r="D260" s="16">
        <v>25663.599999999999</v>
      </c>
      <c r="E260" s="16">
        <f t="shared" ref="E260:E261" si="262">D260/C260*100</f>
        <v>42.084100640028069</v>
      </c>
      <c r="F260" s="16"/>
      <c r="G260" s="16"/>
      <c r="H260" s="16"/>
      <c r="I260" s="16">
        <v>60981.7</v>
      </c>
      <c r="J260" s="16">
        <v>25663.599999999999</v>
      </c>
      <c r="K260" s="16">
        <f t="shared" ref="K260:K261" si="263">J260/I260*100</f>
        <v>42.084100640028069</v>
      </c>
      <c r="L260" s="16">
        <f t="shared" si="223"/>
        <v>0</v>
      </c>
      <c r="M260" s="16">
        <f t="shared" si="224"/>
        <v>0</v>
      </c>
      <c r="N260" s="28"/>
    </row>
    <row r="261" spans="1:14">
      <c r="A261" s="49" t="s">
        <v>31</v>
      </c>
      <c r="B261" s="50"/>
      <c r="C261" s="13">
        <f>C260</f>
        <v>60981.7</v>
      </c>
      <c r="D261" s="13">
        <f>D260</f>
        <v>25663.599999999999</v>
      </c>
      <c r="E261" s="13">
        <f t="shared" si="262"/>
        <v>42.084100640028069</v>
      </c>
      <c r="F261" s="13">
        <f t="shared" ref="F261:G261" si="264">F260</f>
        <v>0</v>
      </c>
      <c r="G261" s="13">
        <f t="shared" si="264"/>
        <v>0</v>
      </c>
      <c r="H261" s="13"/>
      <c r="I261" s="13">
        <f t="shared" ref="I261:J261" si="265">I260</f>
        <v>60981.7</v>
      </c>
      <c r="J261" s="13">
        <f t="shared" si="265"/>
        <v>25663.599999999999</v>
      </c>
      <c r="K261" s="13">
        <f t="shared" si="263"/>
        <v>42.084100640028069</v>
      </c>
      <c r="L261" s="13">
        <f t="shared" si="223"/>
        <v>0</v>
      </c>
      <c r="M261" s="13">
        <f t="shared" si="224"/>
        <v>0</v>
      </c>
      <c r="N261" s="28"/>
    </row>
    <row r="262" spans="1:14" ht="48.75" customHeight="1">
      <c r="A262" s="41" t="s">
        <v>103</v>
      </c>
      <c r="B262" s="42"/>
      <c r="C262" s="42"/>
      <c r="D262" s="42"/>
      <c r="E262" s="42"/>
      <c r="F262" s="42"/>
      <c r="G262" s="42"/>
      <c r="H262" s="42"/>
      <c r="I262" s="42"/>
      <c r="J262" s="42"/>
      <c r="K262" s="42"/>
      <c r="L262" s="42"/>
      <c r="M262" s="42"/>
      <c r="N262" s="43"/>
    </row>
    <row r="263" spans="1:14" ht="30.75" customHeight="1">
      <c r="A263" s="47" t="s">
        <v>101</v>
      </c>
      <c r="B263" s="48"/>
      <c r="C263" s="16">
        <v>18008.8</v>
      </c>
      <c r="D263" s="16">
        <v>8280.7000000000007</v>
      </c>
      <c r="E263" s="16">
        <f t="shared" ref="E263:E264" si="266">D263/C263*100</f>
        <v>45.981409088889876</v>
      </c>
      <c r="F263" s="16"/>
      <c r="G263" s="16"/>
      <c r="H263" s="16"/>
      <c r="I263" s="16">
        <v>18008.8</v>
      </c>
      <c r="J263" s="16">
        <v>8280.7000000000007</v>
      </c>
      <c r="K263" s="16">
        <f t="shared" ref="K263:K264" si="267">J263/I263*100</f>
        <v>45.981409088889876</v>
      </c>
      <c r="L263" s="16">
        <f t="shared" si="223"/>
        <v>0</v>
      </c>
      <c r="M263" s="16">
        <f t="shared" si="224"/>
        <v>0</v>
      </c>
      <c r="N263" s="16"/>
    </row>
    <row r="264" spans="1:14">
      <c r="A264" s="49" t="s">
        <v>31</v>
      </c>
      <c r="B264" s="50"/>
      <c r="C264" s="13">
        <f>C263</f>
        <v>18008.8</v>
      </c>
      <c r="D264" s="13">
        <f>D263</f>
        <v>8280.7000000000007</v>
      </c>
      <c r="E264" s="13">
        <f t="shared" si="266"/>
        <v>45.981409088889876</v>
      </c>
      <c r="F264" s="13">
        <f t="shared" ref="F264:G264" si="268">F263</f>
        <v>0</v>
      </c>
      <c r="G264" s="13">
        <f t="shared" si="268"/>
        <v>0</v>
      </c>
      <c r="H264" s="13"/>
      <c r="I264" s="13">
        <f t="shared" ref="I264:J264" si="269">I263</f>
        <v>18008.8</v>
      </c>
      <c r="J264" s="13">
        <f t="shared" si="269"/>
        <v>8280.7000000000007</v>
      </c>
      <c r="K264" s="13">
        <f t="shared" si="267"/>
        <v>45.981409088889876</v>
      </c>
      <c r="L264" s="13">
        <f t="shared" si="223"/>
        <v>0</v>
      </c>
      <c r="M264" s="13">
        <f t="shared" si="224"/>
        <v>0</v>
      </c>
      <c r="N264" s="13"/>
    </row>
    <row r="265" spans="1:14" ht="30.75" customHeight="1">
      <c r="A265" s="38" t="s">
        <v>104</v>
      </c>
      <c r="B265" s="39"/>
      <c r="C265" s="39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40"/>
    </row>
    <row r="266" spans="1:14" ht="30" customHeight="1">
      <c r="A266" s="47" t="s">
        <v>101</v>
      </c>
      <c r="B266" s="48"/>
      <c r="C266" s="18">
        <v>730.8</v>
      </c>
      <c r="D266" s="18">
        <v>336.2</v>
      </c>
      <c r="E266" s="16">
        <f t="shared" ref="E266:E267" si="270">D266/C266*100</f>
        <v>46.004378762999451</v>
      </c>
      <c r="F266" s="19"/>
      <c r="G266" s="19"/>
      <c r="H266" s="16"/>
      <c r="I266" s="19">
        <v>730.8</v>
      </c>
      <c r="J266" s="19">
        <v>336.2</v>
      </c>
      <c r="K266" s="16">
        <f t="shared" ref="K266:K267" si="271">J266/I266*100</f>
        <v>46.004378762999451</v>
      </c>
      <c r="L266" s="16">
        <f t="shared" si="223"/>
        <v>0</v>
      </c>
      <c r="M266" s="16">
        <f t="shared" si="224"/>
        <v>0</v>
      </c>
      <c r="N266" s="28"/>
    </row>
    <row r="267" spans="1:14">
      <c r="A267" s="49" t="s">
        <v>31</v>
      </c>
      <c r="B267" s="50"/>
      <c r="C267" s="20">
        <f>C266</f>
        <v>730.8</v>
      </c>
      <c r="D267" s="20">
        <f>D266</f>
        <v>336.2</v>
      </c>
      <c r="E267" s="13">
        <f t="shared" si="270"/>
        <v>46.004378762999451</v>
      </c>
      <c r="F267" s="20">
        <f t="shared" ref="F267:G267" si="272">F266</f>
        <v>0</v>
      </c>
      <c r="G267" s="20">
        <f t="shared" si="272"/>
        <v>0</v>
      </c>
      <c r="H267" s="13"/>
      <c r="I267" s="20">
        <f t="shared" ref="I267:J267" si="273">I266</f>
        <v>730.8</v>
      </c>
      <c r="J267" s="20">
        <f t="shared" si="273"/>
        <v>336.2</v>
      </c>
      <c r="K267" s="13">
        <f t="shared" si="271"/>
        <v>46.004378762999451</v>
      </c>
      <c r="L267" s="13">
        <f t="shared" si="223"/>
        <v>0</v>
      </c>
      <c r="M267" s="13">
        <f t="shared" si="224"/>
        <v>0</v>
      </c>
      <c r="N267" s="28"/>
    </row>
    <row r="268" spans="1:14" ht="63.75" customHeight="1">
      <c r="A268" s="41" t="s">
        <v>105</v>
      </c>
      <c r="B268" s="42"/>
      <c r="C268" s="42"/>
      <c r="D268" s="42"/>
      <c r="E268" s="42"/>
      <c r="F268" s="42"/>
      <c r="G268" s="42"/>
      <c r="H268" s="42"/>
      <c r="I268" s="42"/>
      <c r="J268" s="42"/>
      <c r="K268" s="42"/>
      <c r="L268" s="42"/>
      <c r="M268" s="42"/>
      <c r="N268" s="43"/>
    </row>
    <row r="269" spans="1:14" ht="30" customHeight="1">
      <c r="A269" s="47" t="s">
        <v>101</v>
      </c>
      <c r="B269" s="48"/>
      <c r="C269" s="16">
        <v>4250</v>
      </c>
      <c r="D269" s="16">
        <v>1955</v>
      </c>
      <c r="E269" s="16">
        <f t="shared" ref="E269:E270" si="274">D269/C269*100</f>
        <v>46</v>
      </c>
      <c r="F269" s="16"/>
      <c r="G269" s="16"/>
      <c r="H269" s="16"/>
      <c r="I269" s="16">
        <v>4250</v>
      </c>
      <c r="J269" s="16">
        <v>1955</v>
      </c>
      <c r="K269" s="16">
        <f t="shared" ref="K269:K270" si="275">J269/I269*100</f>
        <v>46</v>
      </c>
      <c r="L269" s="16">
        <f t="shared" si="223"/>
        <v>0</v>
      </c>
      <c r="M269" s="16">
        <f t="shared" si="224"/>
        <v>0</v>
      </c>
      <c r="N269" s="28"/>
    </row>
    <row r="270" spans="1:14">
      <c r="A270" s="49" t="s">
        <v>31</v>
      </c>
      <c r="B270" s="50"/>
      <c r="C270" s="13">
        <f>C269</f>
        <v>4250</v>
      </c>
      <c r="D270" s="13">
        <f>D269</f>
        <v>1955</v>
      </c>
      <c r="E270" s="13">
        <f t="shared" si="274"/>
        <v>46</v>
      </c>
      <c r="F270" s="13">
        <f t="shared" ref="F270:G270" si="276">F269</f>
        <v>0</v>
      </c>
      <c r="G270" s="13">
        <f t="shared" si="276"/>
        <v>0</v>
      </c>
      <c r="H270" s="13"/>
      <c r="I270" s="13">
        <f t="shared" ref="I270:J270" si="277">I269</f>
        <v>4250</v>
      </c>
      <c r="J270" s="13">
        <f t="shared" si="277"/>
        <v>1955</v>
      </c>
      <c r="K270" s="13">
        <f t="shared" si="275"/>
        <v>46</v>
      </c>
      <c r="L270" s="13">
        <f t="shared" si="223"/>
        <v>0</v>
      </c>
      <c r="M270" s="13">
        <f t="shared" si="224"/>
        <v>0</v>
      </c>
      <c r="N270" s="13"/>
    </row>
    <row r="271" spans="1:14" ht="15.75" customHeight="1">
      <c r="A271" s="38" t="s">
        <v>106</v>
      </c>
      <c r="B271" s="39"/>
      <c r="C271" s="39"/>
      <c r="D271" s="39"/>
      <c r="E271" s="39"/>
      <c r="F271" s="39"/>
      <c r="G271" s="39"/>
      <c r="H271" s="39"/>
      <c r="I271" s="39"/>
      <c r="J271" s="39"/>
      <c r="K271" s="39"/>
      <c r="L271" s="39"/>
      <c r="M271" s="39"/>
      <c r="N271" s="40"/>
    </row>
    <row r="272" spans="1:14" ht="31.5" customHeight="1">
      <c r="A272" s="47" t="s">
        <v>101</v>
      </c>
      <c r="B272" s="48"/>
      <c r="C272" s="16">
        <v>30393.3</v>
      </c>
      <c r="D272" s="16">
        <v>12895.6</v>
      </c>
      <c r="E272" s="16">
        <f t="shared" ref="E272:E276" si="278">D272/C272*100</f>
        <v>42.42908798978722</v>
      </c>
      <c r="F272" s="16"/>
      <c r="G272" s="16"/>
      <c r="H272" s="16"/>
      <c r="I272" s="16">
        <v>30069.7</v>
      </c>
      <c r="J272" s="16">
        <v>12572</v>
      </c>
      <c r="K272" s="16">
        <f t="shared" ref="K272:K273" si="279">J272/I272*100</f>
        <v>41.809529193839644</v>
      </c>
      <c r="L272" s="16">
        <f t="shared" si="223"/>
        <v>323.59999999999854</v>
      </c>
      <c r="M272" s="16">
        <f t="shared" si="224"/>
        <v>323.60000000000036</v>
      </c>
      <c r="N272" s="16">
        <f t="shared" si="232"/>
        <v>100.00000000000055</v>
      </c>
    </row>
    <row r="273" spans="1:14">
      <c r="A273" s="49" t="s">
        <v>31</v>
      </c>
      <c r="B273" s="50"/>
      <c r="C273" s="13">
        <f>C272</f>
        <v>30393.3</v>
      </c>
      <c r="D273" s="13">
        <f>D272</f>
        <v>12895.6</v>
      </c>
      <c r="E273" s="13">
        <f t="shared" si="278"/>
        <v>42.42908798978722</v>
      </c>
      <c r="F273" s="13">
        <f t="shared" ref="F273:G273" si="280">F272</f>
        <v>0</v>
      </c>
      <c r="G273" s="13">
        <f t="shared" si="280"/>
        <v>0</v>
      </c>
      <c r="H273" s="13"/>
      <c r="I273" s="13">
        <f t="shared" ref="I273:J273" si="281">I272</f>
        <v>30069.7</v>
      </c>
      <c r="J273" s="13">
        <f t="shared" si="281"/>
        <v>12572</v>
      </c>
      <c r="K273" s="13">
        <f t="shared" si="279"/>
        <v>41.809529193839644</v>
      </c>
      <c r="L273" s="13">
        <f t="shared" si="223"/>
        <v>323.59999999999854</v>
      </c>
      <c r="M273" s="13">
        <f t="shared" si="224"/>
        <v>323.60000000000036</v>
      </c>
      <c r="N273" s="13">
        <f t="shared" si="232"/>
        <v>100.00000000000055</v>
      </c>
    </row>
    <row r="274" spans="1:14" ht="50.25" customHeight="1">
      <c r="A274" s="44" t="s">
        <v>115</v>
      </c>
      <c r="B274" s="45"/>
      <c r="C274" s="45"/>
      <c r="D274" s="45"/>
      <c r="E274" s="45"/>
      <c r="F274" s="45"/>
      <c r="G274" s="45"/>
      <c r="H274" s="45"/>
      <c r="I274" s="45"/>
      <c r="J274" s="45"/>
      <c r="K274" s="45"/>
      <c r="L274" s="45"/>
      <c r="M274" s="45"/>
      <c r="N274" s="46"/>
    </row>
    <row r="275" spans="1:14" ht="15.75" customHeight="1">
      <c r="A275" s="47" t="s">
        <v>101</v>
      </c>
      <c r="B275" s="48"/>
      <c r="C275" s="16">
        <v>1500</v>
      </c>
      <c r="D275" s="16">
        <v>929.6</v>
      </c>
      <c r="E275" s="16">
        <f t="shared" si="278"/>
        <v>61.973333333333336</v>
      </c>
      <c r="F275" s="13"/>
      <c r="G275" s="13"/>
      <c r="H275" s="16"/>
      <c r="I275" s="16">
        <v>0</v>
      </c>
      <c r="J275" s="16">
        <v>0</v>
      </c>
      <c r="K275" s="13"/>
      <c r="L275" s="16">
        <f t="shared" si="223"/>
        <v>1500</v>
      </c>
      <c r="M275" s="16">
        <f t="shared" si="224"/>
        <v>929.6</v>
      </c>
      <c r="N275" s="16">
        <f t="shared" si="232"/>
        <v>61.973333333333336</v>
      </c>
    </row>
    <row r="276" spans="1:14" ht="15.75" customHeight="1">
      <c r="A276" s="49" t="s">
        <v>31</v>
      </c>
      <c r="B276" s="50"/>
      <c r="C276" s="13">
        <f>C275</f>
        <v>1500</v>
      </c>
      <c r="D276" s="13">
        <f>D275</f>
        <v>929.6</v>
      </c>
      <c r="E276" s="16">
        <f t="shared" si="278"/>
        <v>61.973333333333336</v>
      </c>
      <c r="F276" s="13">
        <f t="shared" ref="F276:G276" si="282">F275</f>
        <v>0</v>
      </c>
      <c r="G276" s="13">
        <f t="shared" si="282"/>
        <v>0</v>
      </c>
      <c r="H276" s="13"/>
      <c r="I276" s="13">
        <f t="shared" ref="I276:J276" si="283">I275</f>
        <v>0</v>
      </c>
      <c r="J276" s="13">
        <f t="shared" si="283"/>
        <v>0</v>
      </c>
      <c r="K276" s="13"/>
      <c r="L276" s="13">
        <f t="shared" ref="L276:M276" si="284">L275</f>
        <v>1500</v>
      </c>
      <c r="M276" s="13">
        <f t="shared" si="284"/>
        <v>929.6</v>
      </c>
      <c r="N276" s="16">
        <f t="shared" si="232"/>
        <v>61.973333333333336</v>
      </c>
    </row>
    <row r="277" spans="1:14" ht="15.75" customHeight="1">
      <c r="A277" s="38" t="s">
        <v>107</v>
      </c>
      <c r="B277" s="39"/>
      <c r="C277" s="39"/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40"/>
    </row>
    <row r="278" spans="1:14">
      <c r="A278" s="54" t="s">
        <v>39</v>
      </c>
      <c r="B278" s="48"/>
      <c r="C278" s="16">
        <v>9200</v>
      </c>
      <c r="D278" s="16">
        <v>435.9</v>
      </c>
      <c r="E278" s="16">
        <f t="shared" ref="E278:E281" si="285">D278/C278*100</f>
        <v>4.7380434782608694</v>
      </c>
      <c r="F278" s="16"/>
      <c r="G278" s="16"/>
      <c r="H278" s="16"/>
      <c r="I278" s="16">
        <v>8800</v>
      </c>
      <c r="J278" s="16">
        <v>428.5</v>
      </c>
      <c r="K278" s="16"/>
      <c r="L278" s="16">
        <f t="shared" si="223"/>
        <v>400</v>
      </c>
      <c r="M278" s="16">
        <f t="shared" si="224"/>
        <v>7.3999999999999773</v>
      </c>
      <c r="N278" s="16">
        <f t="shared" si="232"/>
        <v>1.8499999999999943</v>
      </c>
    </row>
    <row r="279" spans="1:14">
      <c r="A279" s="49" t="s">
        <v>31</v>
      </c>
      <c r="B279" s="50"/>
      <c r="C279" s="13">
        <f>C278</f>
        <v>9200</v>
      </c>
      <c r="D279" s="13">
        <f>D278</f>
        <v>435.9</v>
      </c>
      <c r="E279" s="13">
        <f t="shared" si="285"/>
        <v>4.7380434782608694</v>
      </c>
      <c r="F279" s="13">
        <f t="shared" ref="F279:G279" si="286">F278</f>
        <v>0</v>
      </c>
      <c r="G279" s="13">
        <f t="shared" si="286"/>
        <v>0</v>
      </c>
      <c r="H279" s="13"/>
      <c r="I279" s="13">
        <f t="shared" ref="I279:J279" si="287">I278</f>
        <v>8800</v>
      </c>
      <c r="J279" s="13">
        <f t="shared" si="287"/>
        <v>428.5</v>
      </c>
      <c r="K279" s="13"/>
      <c r="L279" s="13">
        <f t="shared" si="223"/>
        <v>400</v>
      </c>
      <c r="M279" s="13">
        <f t="shared" si="224"/>
        <v>7.3999999999999773</v>
      </c>
      <c r="N279" s="13">
        <f t="shared" si="232"/>
        <v>1.8499999999999943</v>
      </c>
    </row>
    <row r="280" spans="1:14">
      <c r="A280" s="75" t="s">
        <v>54</v>
      </c>
      <c r="B280" s="76"/>
      <c r="C280" s="14">
        <f>C261+C264+C267+C270+C279+C273+C276</f>
        <v>125064.6</v>
      </c>
      <c r="D280" s="14">
        <f>D261+D264+D267+D270+D279+D273+D276</f>
        <v>50496.6</v>
      </c>
      <c r="E280" s="12">
        <f t="shared" si="285"/>
        <v>40.376413469518951</v>
      </c>
      <c r="F280" s="14">
        <f t="shared" ref="F280:G280" si="288">F261+F264+F267+F270+F279+F273+F276</f>
        <v>0</v>
      </c>
      <c r="G280" s="14">
        <f t="shared" si="288"/>
        <v>0</v>
      </c>
      <c r="H280" s="12"/>
      <c r="I280" s="14">
        <f t="shared" ref="I280:J280" si="289">I261+I264+I267+I270+I279+I273+I276</f>
        <v>122841</v>
      </c>
      <c r="J280" s="14">
        <f t="shared" si="289"/>
        <v>49236</v>
      </c>
      <c r="K280" s="12">
        <f t="shared" ref="K280:K281" si="290">J280/I280*100</f>
        <v>40.08108042103207</v>
      </c>
      <c r="L280" s="14">
        <f t="shared" ref="L280:M280" si="291">L261+L264+L267+L270+L279+L273+L276</f>
        <v>2223.5999999999985</v>
      </c>
      <c r="M280" s="14">
        <f t="shared" si="291"/>
        <v>1260.6000000000004</v>
      </c>
      <c r="N280" s="12">
        <f t="shared" si="232"/>
        <v>56.691851052347594</v>
      </c>
    </row>
    <row r="281" spans="1:14" ht="38.25" customHeight="1">
      <c r="A281" s="77" t="s">
        <v>108</v>
      </c>
      <c r="B281" s="78"/>
      <c r="C281" s="26">
        <f>C27+C49+C74+C88+C101+C141+C161+C183+C194+C206+C214+C231+C257+C280</f>
        <v>1587513.5</v>
      </c>
      <c r="D281" s="26">
        <f>D27+D49+D74+D88+D101+D141+D161+D183+D194+D206+D214+D231+D257+D280</f>
        <v>738418.29999999993</v>
      </c>
      <c r="E281" s="26">
        <f t="shared" si="285"/>
        <v>46.514143029334868</v>
      </c>
      <c r="F281" s="26">
        <f>F27+F49+F74+F88+F101+F141+F161+F183+F194+F206+F214+F231+F257+F280</f>
        <v>4959.2000000000007</v>
      </c>
      <c r="G281" s="26">
        <f>G27+G49+G74+G88+G101+G141+G161+G183+G194+G206+G214+G231+G257+G280</f>
        <v>0</v>
      </c>
      <c r="H281" s="26">
        <f t="shared" ref="H281" si="292">G281/F281*100</f>
        <v>0</v>
      </c>
      <c r="I281" s="26">
        <f>I27+I49+I74+I88+I101+I141+I161+I183+I194+I206+I214+I231+I257+I280</f>
        <v>1084581.8999999999</v>
      </c>
      <c r="J281" s="26">
        <f>J27+J49+J74+J88+J101+J141+J161+J183+J194+J206+J214+J231+J257+J280</f>
        <v>493409.19999999995</v>
      </c>
      <c r="K281" s="26">
        <f t="shared" si="290"/>
        <v>45.493032845191308</v>
      </c>
      <c r="L281" s="12">
        <f t="shared" si="223"/>
        <v>497972.40000000014</v>
      </c>
      <c r="M281" s="12">
        <f t="shared" si="224"/>
        <v>245009.09999999998</v>
      </c>
      <c r="N281" s="12">
        <f t="shared" si="232"/>
        <v>49.201341279155216</v>
      </c>
    </row>
  </sheetData>
  <mergeCells count="287">
    <mergeCell ref="A123:B123"/>
    <mergeCell ref="A100:B100"/>
    <mergeCell ref="A101:B101"/>
    <mergeCell ref="A93:B93"/>
    <mergeCell ref="A95:B95"/>
    <mergeCell ref="A96:B96"/>
    <mergeCell ref="A107:B107"/>
    <mergeCell ref="A109:B109"/>
    <mergeCell ref="A91:B91"/>
    <mergeCell ref="A92:B92"/>
    <mergeCell ref="A98:B98"/>
    <mergeCell ref="A99:B99"/>
    <mergeCell ref="B102:N102"/>
    <mergeCell ref="A103:N103"/>
    <mergeCell ref="A114:B114"/>
    <mergeCell ref="A115:B115"/>
    <mergeCell ref="A116:B116"/>
    <mergeCell ref="A117:B117"/>
    <mergeCell ref="A79:N79"/>
    <mergeCell ref="A85:N85"/>
    <mergeCell ref="B89:N89"/>
    <mergeCell ref="E2:K2"/>
    <mergeCell ref="A111:B111"/>
    <mergeCell ref="A112:B112"/>
    <mergeCell ref="A104:B104"/>
    <mergeCell ref="A105:B105"/>
    <mergeCell ref="A106:B106"/>
    <mergeCell ref="A82:B82"/>
    <mergeCell ref="A83:B83"/>
    <mergeCell ref="B75:N75"/>
    <mergeCell ref="A76:N76"/>
    <mergeCell ref="A84:B84"/>
    <mergeCell ref="A78:B78"/>
    <mergeCell ref="A90:N90"/>
    <mergeCell ref="A94:N94"/>
    <mergeCell ref="A97:N97"/>
    <mergeCell ref="A66:B66"/>
    <mergeCell ref="A69:B69"/>
    <mergeCell ref="A58:B58"/>
    <mergeCell ref="A63:B63"/>
    <mergeCell ref="A64:B64"/>
    <mergeCell ref="A67:B67"/>
    <mergeCell ref="A70:B70"/>
    <mergeCell ref="A74:B74"/>
    <mergeCell ref="A59:N59"/>
    <mergeCell ref="A62:N62"/>
    <mergeCell ref="A65:N65"/>
    <mergeCell ref="A68:N68"/>
    <mergeCell ref="A71:N71"/>
    <mergeCell ref="A72:B72"/>
    <mergeCell ref="A73:B73"/>
    <mergeCell ref="A77:B77"/>
    <mergeCell ref="A80:B80"/>
    <mergeCell ref="A81:B81"/>
    <mergeCell ref="A88:B88"/>
    <mergeCell ref="A86:B86"/>
    <mergeCell ref="A87:B87"/>
    <mergeCell ref="A40:N40"/>
    <mergeCell ref="A52:B52"/>
    <mergeCell ref="A54:B54"/>
    <mergeCell ref="A56:B56"/>
    <mergeCell ref="A57:B57"/>
    <mergeCell ref="A47:B47"/>
    <mergeCell ref="A48:B48"/>
    <mergeCell ref="A41:B41"/>
    <mergeCell ref="A49:B49"/>
    <mergeCell ref="A42:B42"/>
    <mergeCell ref="A44:B44"/>
    <mergeCell ref="A45:B45"/>
    <mergeCell ref="A46:B46"/>
    <mergeCell ref="A53:B53"/>
    <mergeCell ref="A43:N43"/>
    <mergeCell ref="B50:N50"/>
    <mergeCell ref="A51:N51"/>
    <mergeCell ref="A55:N55"/>
    <mergeCell ref="B28:N28"/>
    <mergeCell ref="A29:N29"/>
    <mergeCell ref="A37:B37"/>
    <mergeCell ref="A38:B38"/>
    <mergeCell ref="A39:B39"/>
    <mergeCell ref="A31:B31"/>
    <mergeCell ref="A32:B32"/>
    <mergeCell ref="A34:B34"/>
    <mergeCell ref="A35:B35"/>
    <mergeCell ref="A33:N33"/>
    <mergeCell ref="A36:N36"/>
    <mergeCell ref="A30:B30"/>
    <mergeCell ref="A1:K1"/>
    <mergeCell ref="A125:B125"/>
    <mergeCell ref="A126:B126"/>
    <mergeCell ref="A127:B127"/>
    <mergeCell ref="A128:B128"/>
    <mergeCell ref="A129:B129"/>
    <mergeCell ref="A131:B131"/>
    <mergeCell ref="A132:B132"/>
    <mergeCell ref="A60:B60"/>
    <mergeCell ref="A61:B61"/>
    <mergeCell ref="A8:B8"/>
    <mergeCell ref="A7:B7"/>
    <mergeCell ref="A10:B10"/>
    <mergeCell ref="A11:B11"/>
    <mergeCell ref="F3:H3"/>
    <mergeCell ref="I3:K3"/>
    <mergeCell ref="C3:C4"/>
    <mergeCell ref="A3:A4"/>
    <mergeCell ref="B3:B4"/>
    <mergeCell ref="D3:D4"/>
    <mergeCell ref="E3:E4"/>
    <mergeCell ref="A25:B25"/>
    <mergeCell ref="A26:B26"/>
    <mergeCell ref="A27:B27"/>
    <mergeCell ref="A141:B141"/>
    <mergeCell ref="A144:B144"/>
    <mergeCell ref="A145:B145"/>
    <mergeCell ref="A147:B147"/>
    <mergeCell ref="A148:B148"/>
    <mergeCell ref="A133:B133"/>
    <mergeCell ref="A134:B134"/>
    <mergeCell ref="A136:B136"/>
    <mergeCell ref="A137:B137"/>
    <mergeCell ref="A139:B139"/>
    <mergeCell ref="A140:B140"/>
    <mergeCell ref="B142:N142"/>
    <mergeCell ref="A143:N143"/>
    <mergeCell ref="A146:N146"/>
    <mergeCell ref="A158:N158"/>
    <mergeCell ref="B162:N162"/>
    <mergeCell ref="A163:N163"/>
    <mergeCell ref="A166:N166"/>
    <mergeCell ref="A170:N170"/>
    <mergeCell ref="A174:N174"/>
    <mergeCell ref="A177:N177"/>
    <mergeCell ref="A180:N180"/>
    <mergeCell ref="B184:N184"/>
    <mergeCell ref="A179:B179"/>
    <mergeCell ref="A181:B181"/>
    <mergeCell ref="A182:B182"/>
    <mergeCell ref="A183:B183"/>
    <mergeCell ref="A159:B159"/>
    <mergeCell ref="A160:B160"/>
    <mergeCell ref="A161:B161"/>
    <mergeCell ref="A164:B164"/>
    <mergeCell ref="A165:B165"/>
    <mergeCell ref="A167:B167"/>
    <mergeCell ref="A168:B168"/>
    <mergeCell ref="A169:B169"/>
    <mergeCell ref="A171:B171"/>
    <mergeCell ref="A172:B172"/>
    <mergeCell ref="A173:B173"/>
    <mergeCell ref="A150:B150"/>
    <mergeCell ref="A151:B151"/>
    <mergeCell ref="A153:B153"/>
    <mergeCell ref="A154:B154"/>
    <mergeCell ref="A156:B156"/>
    <mergeCell ref="A157:B157"/>
    <mergeCell ref="A149:N149"/>
    <mergeCell ref="A152:N152"/>
    <mergeCell ref="A155:N155"/>
    <mergeCell ref="A175:B175"/>
    <mergeCell ref="A176:B176"/>
    <mergeCell ref="A178:B178"/>
    <mergeCell ref="A188:N188"/>
    <mergeCell ref="A191:N191"/>
    <mergeCell ref="B195:N195"/>
    <mergeCell ref="A196:N196"/>
    <mergeCell ref="A200:N200"/>
    <mergeCell ref="A185:N185"/>
    <mergeCell ref="A203:N203"/>
    <mergeCell ref="B207:N207"/>
    <mergeCell ref="A186:B186"/>
    <mergeCell ref="A187:B187"/>
    <mergeCell ref="A198:B198"/>
    <mergeCell ref="A199:B199"/>
    <mergeCell ref="A202:B202"/>
    <mergeCell ref="A204:B204"/>
    <mergeCell ref="A205:B205"/>
    <mergeCell ref="A206:B206"/>
    <mergeCell ref="A189:B189"/>
    <mergeCell ref="A190:B190"/>
    <mergeCell ref="A192:B192"/>
    <mergeCell ref="A193:B193"/>
    <mergeCell ref="A194:B194"/>
    <mergeCell ref="A201:B201"/>
    <mergeCell ref="A197:B197"/>
    <mergeCell ref="A209:B209"/>
    <mergeCell ref="A210:B210"/>
    <mergeCell ref="A212:B212"/>
    <mergeCell ref="A213:B213"/>
    <mergeCell ref="A214:B214"/>
    <mergeCell ref="A208:N208"/>
    <mergeCell ref="A211:N211"/>
    <mergeCell ref="B215:N215"/>
    <mergeCell ref="A216:N216"/>
    <mergeCell ref="B232:N232"/>
    <mergeCell ref="A233:N233"/>
    <mergeCell ref="A241:B241"/>
    <mergeCell ref="A242:B242"/>
    <mergeCell ref="A243:B243"/>
    <mergeCell ref="A244:B244"/>
    <mergeCell ref="A217:B217"/>
    <mergeCell ref="A218:B218"/>
    <mergeCell ref="A220:B220"/>
    <mergeCell ref="A221:B221"/>
    <mergeCell ref="A223:B223"/>
    <mergeCell ref="A224:B224"/>
    <mergeCell ref="A219:N219"/>
    <mergeCell ref="A222:N222"/>
    <mergeCell ref="A225:N225"/>
    <mergeCell ref="A236:N236"/>
    <mergeCell ref="A240:N240"/>
    <mergeCell ref="A278:B278"/>
    <mergeCell ref="A279:B279"/>
    <mergeCell ref="A280:B280"/>
    <mergeCell ref="A281:B281"/>
    <mergeCell ref="A266:B266"/>
    <mergeCell ref="A267:B267"/>
    <mergeCell ref="A269:B269"/>
    <mergeCell ref="A270:B270"/>
    <mergeCell ref="A272:B272"/>
    <mergeCell ref="A273:B273"/>
    <mergeCell ref="A277:N277"/>
    <mergeCell ref="A256:B256"/>
    <mergeCell ref="A257:B257"/>
    <mergeCell ref="A260:B260"/>
    <mergeCell ref="A261:B261"/>
    <mergeCell ref="A263:B263"/>
    <mergeCell ref="A264:B264"/>
    <mergeCell ref="A247:B247"/>
    <mergeCell ref="A249:B249"/>
    <mergeCell ref="A250:B250"/>
    <mergeCell ref="A252:B252"/>
    <mergeCell ref="A253:B253"/>
    <mergeCell ref="A255:B255"/>
    <mergeCell ref="A248:N248"/>
    <mergeCell ref="A251:N251"/>
    <mergeCell ref="A254:N254"/>
    <mergeCell ref="B258:N258"/>
    <mergeCell ref="A259:N259"/>
    <mergeCell ref="A262:N262"/>
    <mergeCell ref="A245:N245"/>
    <mergeCell ref="A226:B226"/>
    <mergeCell ref="L3:N3"/>
    <mergeCell ref="B5:N5"/>
    <mergeCell ref="A6:N6"/>
    <mergeCell ref="A9:N9"/>
    <mergeCell ref="A12:N12"/>
    <mergeCell ref="A15:N15"/>
    <mergeCell ref="A18:N18"/>
    <mergeCell ref="A21:N21"/>
    <mergeCell ref="A24:N24"/>
    <mergeCell ref="A13:B13"/>
    <mergeCell ref="A16:B16"/>
    <mergeCell ref="A19:B19"/>
    <mergeCell ref="A14:B14"/>
    <mergeCell ref="A17:B17"/>
    <mergeCell ref="A20:B20"/>
    <mergeCell ref="A22:B22"/>
    <mergeCell ref="A23:B23"/>
    <mergeCell ref="A108:B108"/>
    <mergeCell ref="A118:B118"/>
    <mergeCell ref="A120:B120"/>
    <mergeCell ref="A121:B121"/>
    <mergeCell ref="A122:B122"/>
    <mergeCell ref="A265:N265"/>
    <mergeCell ref="A268:N268"/>
    <mergeCell ref="A271:N271"/>
    <mergeCell ref="A274:N274"/>
    <mergeCell ref="A275:B275"/>
    <mergeCell ref="A276:B276"/>
    <mergeCell ref="A110:N110"/>
    <mergeCell ref="A113:N113"/>
    <mergeCell ref="A119:N119"/>
    <mergeCell ref="A124:N124"/>
    <mergeCell ref="A130:N130"/>
    <mergeCell ref="A135:N135"/>
    <mergeCell ref="A138:N138"/>
    <mergeCell ref="A246:B246"/>
    <mergeCell ref="A235:B235"/>
    <mergeCell ref="A237:B237"/>
    <mergeCell ref="A238:B238"/>
    <mergeCell ref="A239:B239"/>
    <mergeCell ref="A227:B227"/>
    <mergeCell ref="A229:B229"/>
    <mergeCell ref="A230:B230"/>
    <mergeCell ref="A231:B231"/>
    <mergeCell ref="A234:B234"/>
    <mergeCell ref="A228:N228"/>
  </mergeCells>
  <pageMargins left="0.47244094488188981" right="0.31496062992125984" top="0.43307086614173229" bottom="0.35433070866141736" header="0.31496062992125984" footer="0.31496062992125984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Matyshova</dc:creator>
  <cp:lastModifiedBy>skrebchova</cp:lastModifiedBy>
  <cp:lastPrinted>2017-04-12T09:37:19Z</cp:lastPrinted>
  <dcterms:created xsi:type="dcterms:W3CDTF">2016-11-22T06:59:06Z</dcterms:created>
  <dcterms:modified xsi:type="dcterms:W3CDTF">2017-07-06T08:18:19Z</dcterms:modified>
</cp:coreProperties>
</file>