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2120" windowHeight="79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91" i="1"/>
  <c r="I191"/>
  <c r="G191"/>
  <c r="F191"/>
  <c r="D191"/>
  <c r="C191"/>
  <c r="D63"/>
  <c r="E52"/>
  <c r="J53"/>
  <c r="I53"/>
  <c r="G53"/>
  <c r="F53"/>
  <c r="D53"/>
  <c r="C53"/>
  <c r="C86"/>
  <c r="E117"/>
  <c r="K264"/>
  <c r="K261"/>
  <c r="K258"/>
  <c r="K255"/>
  <c r="K252"/>
  <c r="K229"/>
  <c r="K226"/>
  <c r="K218"/>
  <c r="K212"/>
  <c r="K209"/>
  <c r="K164"/>
  <c r="K160"/>
  <c r="K145"/>
  <c r="K142"/>
  <c r="K139"/>
  <c r="K97"/>
  <c r="K65"/>
  <c r="K56"/>
  <c r="K46"/>
  <c r="K37"/>
  <c r="K36"/>
  <c r="K30"/>
  <c r="K25"/>
  <c r="K13"/>
  <c r="K10"/>
  <c r="K7"/>
  <c r="H212"/>
  <c r="H142"/>
  <c r="H10"/>
  <c r="E267"/>
  <c r="E264"/>
  <c r="E261"/>
  <c r="E258"/>
  <c r="E255"/>
  <c r="E252"/>
  <c r="E247"/>
  <c r="E244"/>
  <c r="E241"/>
  <c r="E238"/>
  <c r="E235"/>
  <c r="E234"/>
  <c r="E233"/>
  <c r="E230"/>
  <c r="E229"/>
  <c r="E226"/>
  <c r="E221"/>
  <c r="E218"/>
  <c r="E212"/>
  <c r="E209"/>
  <c r="E204"/>
  <c r="E201"/>
  <c r="E196"/>
  <c r="E193"/>
  <c r="E190"/>
  <c r="E184"/>
  <c r="E181"/>
  <c r="E178"/>
  <c r="E173"/>
  <c r="E170"/>
  <c r="E167"/>
  <c r="E164"/>
  <c r="E160"/>
  <c r="E159"/>
  <c r="E156"/>
  <c r="E151"/>
  <c r="E148"/>
  <c r="E145"/>
  <c r="E142"/>
  <c r="E139"/>
  <c r="E136"/>
  <c r="E131"/>
  <c r="E128"/>
  <c r="E125"/>
  <c r="E124"/>
  <c r="E123"/>
  <c r="E120"/>
  <c r="E119"/>
  <c r="E118"/>
  <c r="E114"/>
  <c r="E113"/>
  <c r="E112"/>
  <c r="E109"/>
  <c r="E108"/>
  <c r="E107"/>
  <c r="E106"/>
  <c r="E103"/>
  <c r="E100"/>
  <c r="E99"/>
  <c r="E98"/>
  <c r="E97"/>
  <c r="E92"/>
  <c r="E91"/>
  <c r="E88"/>
  <c r="E85"/>
  <c r="E84"/>
  <c r="E79"/>
  <c r="E78"/>
  <c r="E77"/>
  <c r="E76"/>
  <c r="E73"/>
  <c r="E68"/>
  <c r="E65"/>
  <c r="E62"/>
  <c r="E56"/>
  <c r="E55"/>
  <c r="E51"/>
  <c r="E46"/>
  <c r="E45"/>
  <c r="E44"/>
  <c r="E43"/>
  <c r="E40"/>
  <c r="E37"/>
  <c r="E36"/>
  <c r="E33"/>
  <c r="E30"/>
  <c r="E25"/>
  <c r="E22"/>
  <c r="E19"/>
  <c r="E16"/>
  <c r="E13"/>
  <c r="E10"/>
  <c r="E7"/>
  <c r="J268"/>
  <c r="I268"/>
  <c r="G268"/>
  <c r="F268"/>
  <c r="D268"/>
  <c r="C268"/>
  <c r="E268" s="1"/>
  <c r="J265"/>
  <c r="I265"/>
  <c r="K265" s="1"/>
  <c r="G265"/>
  <c r="F265"/>
  <c r="D265"/>
  <c r="C265"/>
  <c r="J262"/>
  <c r="I262"/>
  <c r="G262"/>
  <c r="F262"/>
  <c r="D262"/>
  <c r="C262"/>
  <c r="J259"/>
  <c r="I259"/>
  <c r="G259"/>
  <c r="F259"/>
  <c r="D259"/>
  <c r="C259"/>
  <c r="J256"/>
  <c r="I256"/>
  <c r="G256"/>
  <c r="F256"/>
  <c r="D256"/>
  <c r="C256"/>
  <c r="J253"/>
  <c r="J269" s="1"/>
  <c r="I253"/>
  <c r="G253"/>
  <c r="G269" s="1"/>
  <c r="F253"/>
  <c r="F269" s="1"/>
  <c r="D253"/>
  <c r="D269" s="1"/>
  <c r="C253"/>
  <c r="J248"/>
  <c r="I248"/>
  <c r="G248"/>
  <c r="F248"/>
  <c r="D248"/>
  <c r="C248"/>
  <c r="E248" s="1"/>
  <c r="J245"/>
  <c r="I245"/>
  <c r="G245"/>
  <c r="F245"/>
  <c r="D245"/>
  <c r="C245"/>
  <c r="J242"/>
  <c r="I242"/>
  <c r="G242"/>
  <c r="F242"/>
  <c r="D242"/>
  <c r="C242"/>
  <c r="E242" s="1"/>
  <c r="J239"/>
  <c r="I239"/>
  <c r="G239"/>
  <c r="F239"/>
  <c r="D239"/>
  <c r="C239"/>
  <c r="J236"/>
  <c r="I236"/>
  <c r="G236"/>
  <c r="F236"/>
  <c r="D236"/>
  <c r="C236"/>
  <c r="J231"/>
  <c r="I231"/>
  <c r="G231"/>
  <c r="F231"/>
  <c r="D231"/>
  <c r="C231"/>
  <c r="J227"/>
  <c r="J249" s="1"/>
  <c r="I227"/>
  <c r="I249" s="1"/>
  <c r="G227"/>
  <c r="G249" s="1"/>
  <c r="F227"/>
  <c r="F249" s="1"/>
  <c r="D227"/>
  <c r="D249" s="1"/>
  <c r="C227"/>
  <c r="J222"/>
  <c r="I222"/>
  <c r="G222"/>
  <c r="F222"/>
  <c r="D222"/>
  <c r="C222"/>
  <c r="E222" s="1"/>
  <c r="J219"/>
  <c r="I219"/>
  <c r="G219"/>
  <c r="F219"/>
  <c r="D219"/>
  <c r="C219"/>
  <c r="J216"/>
  <c r="I216"/>
  <c r="G216"/>
  <c r="F216"/>
  <c r="D216"/>
  <c r="C216"/>
  <c r="J213"/>
  <c r="I213"/>
  <c r="G213"/>
  <c r="F213"/>
  <c r="D213"/>
  <c r="C213"/>
  <c r="J210"/>
  <c r="J223" s="1"/>
  <c r="I210"/>
  <c r="I223" s="1"/>
  <c r="G210"/>
  <c r="G223" s="1"/>
  <c r="F210"/>
  <c r="F223" s="1"/>
  <c r="D210"/>
  <c r="D223" s="1"/>
  <c r="C210"/>
  <c r="C223" s="1"/>
  <c r="J205"/>
  <c r="I205"/>
  <c r="G205"/>
  <c r="F205"/>
  <c r="D205"/>
  <c r="C205"/>
  <c r="J202"/>
  <c r="J206" s="1"/>
  <c r="I202"/>
  <c r="I206" s="1"/>
  <c r="G202"/>
  <c r="G206" s="1"/>
  <c r="F202"/>
  <c r="F206" s="1"/>
  <c r="D202"/>
  <c r="D206" s="1"/>
  <c r="C202"/>
  <c r="C206" s="1"/>
  <c r="J197"/>
  <c r="I197"/>
  <c r="G197"/>
  <c r="F197"/>
  <c r="D197"/>
  <c r="C197"/>
  <c r="J194"/>
  <c r="I194"/>
  <c r="G194"/>
  <c r="F194"/>
  <c r="D194"/>
  <c r="C194"/>
  <c r="J198"/>
  <c r="I198"/>
  <c r="G198"/>
  <c r="F198"/>
  <c r="D198"/>
  <c r="C198"/>
  <c r="J185"/>
  <c r="I185"/>
  <c r="G185"/>
  <c r="F185"/>
  <c r="D185"/>
  <c r="C185"/>
  <c r="J182"/>
  <c r="I182"/>
  <c r="G182"/>
  <c r="F182"/>
  <c r="D182"/>
  <c r="C182"/>
  <c r="J179"/>
  <c r="J186" s="1"/>
  <c r="I179"/>
  <c r="I186" s="1"/>
  <c r="G179"/>
  <c r="G186" s="1"/>
  <c r="F179"/>
  <c r="F186" s="1"/>
  <c r="D179"/>
  <c r="C179"/>
  <c r="J174"/>
  <c r="I174"/>
  <c r="G174"/>
  <c r="F174"/>
  <c r="D174"/>
  <c r="C174"/>
  <c r="J171"/>
  <c r="I171"/>
  <c r="G171"/>
  <c r="F171"/>
  <c r="D171"/>
  <c r="C171"/>
  <c r="J168"/>
  <c r="I168"/>
  <c r="G168"/>
  <c r="F168"/>
  <c r="D168"/>
  <c r="C168"/>
  <c r="J165"/>
  <c r="I165"/>
  <c r="G165"/>
  <c r="F165"/>
  <c r="D165"/>
  <c r="C165"/>
  <c r="J161"/>
  <c r="I161"/>
  <c r="G161"/>
  <c r="F161"/>
  <c r="D161"/>
  <c r="C161"/>
  <c r="J157"/>
  <c r="I157"/>
  <c r="G157"/>
  <c r="G175" s="1"/>
  <c r="F157"/>
  <c r="F175" s="1"/>
  <c r="D157"/>
  <c r="C157"/>
  <c r="J152"/>
  <c r="I152"/>
  <c r="G152"/>
  <c r="F152"/>
  <c r="D152"/>
  <c r="C152"/>
  <c r="J149"/>
  <c r="I149"/>
  <c r="G149"/>
  <c r="F149"/>
  <c r="D149"/>
  <c r="C149"/>
  <c r="J146"/>
  <c r="I146"/>
  <c r="G146"/>
  <c r="F146"/>
  <c r="D146"/>
  <c r="C146"/>
  <c r="J143"/>
  <c r="I143"/>
  <c r="G143"/>
  <c r="F143"/>
  <c r="D143"/>
  <c r="C143"/>
  <c r="J140"/>
  <c r="I140"/>
  <c r="G140"/>
  <c r="F140"/>
  <c r="D140"/>
  <c r="C140"/>
  <c r="J137"/>
  <c r="I137"/>
  <c r="G137"/>
  <c r="F137"/>
  <c r="D137"/>
  <c r="D153" s="1"/>
  <c r="C137"/>
  <c r="C153" s="1"/>
  <c r="J132"/>
  <c r="I132"/>
  <c r="G132"/>
  <c r="F132"/>
  <c r="D132"/>
  <c r="C132"/>
  <c r="J129"/>
  <c r="I129"/>
  <c r="G129"/>
  <c r="F129"/>
  <c r="D129"/>
  <c r="C129"/>
  <c r="J126"/>
  <c r="I126"/>
  <c r="G126"/>
  <c r="F126"/>
  <c r="D126"/>
  <c r="C126"/>
  <c r="J121"/>
  <c r="I121"/>
  <c r="G121"/>
  <c r="F121"/>
  <c r="D121"/>
  <c r="C121"/>
  <c r="J115"/>
  <c r="I115"/>
  <c r="G115"/>
  <c r="F115"/>
  <c r="D115"/>
  <c r="C115"/>
  <c r="J110"/>
  <c r="I110"/>
  <c r="G110"/>
  <c r="F110"/>
  <c r="D110"/>
  <c r="C110"/>
  <c r="J104"/>
  <c r="I104"/>
  <c r="G104"/>
  <c r="F104"/>
  <c r="D104"/>
  <c r="C104"/>
  <c r="J101"/>
  <c r="J133" s="1"/>
  <c r="I101"/>
  <c r="G101"/>
  <c r="G133" s="1"/>
  <c r="F101"/>
  <c r="F133" s="1"/>
  <c r="D101"/>
  <c r="D133" s="1"/>
  <c r="C101"/>
  <c r="C133" s="1"/>
  <c r="J93"/>
  <c r="G93"/>
  <c r="D93"/>
  <c r="C93"/>
  <c r="J89"/>
  <c r="I89"/>
  <c r="G89"/>
  <c r="F89"/>
  <c r="D89"/>
  <c r="C89"/>
  <c r="J86"/>
  <c r="J94" s="1"/>
  <c r="I86"/>
  <c r="G86"/>
  <c r="G94" s="1"/>
  <c r="F86"/>
  <c r="D86"/>
  <c r="D94" s="1"/>
  <c r="J80"/>
  <c r="I80"/>
  <c r="G80"/>
  <c r="F80"/>
  <c r="D80"/>
  <c r="C80"/>
  <c r="J74"/>
  <c r="J81" s="1"/>
  <c r="I74"/>
  <c r="I81" s="1"/>
  <c r="G74"/>
  <c r="G81" s="1"/>
  <c r="F74"/>
  <c r="F81" s="1"/>
  <c r="D74"/>
  <c r="D81" s="1"/>
  <c r="C74"/>
  <c r="E74" s="1"/>
  <c r="J69"/>
  <c r="I69"/>
  <c r="D69"/>
  <c r="C69"/>
  <c r="J66"/>
  <c r="I66"/>
  <c r="G66"/>
  <c r="F66"/>
  <c r="D66"/>
  <c r="C66"/>
  <c r="J63"/>
  <c r="I63"/>
  <c r="G63"/>
  <c r="F63"/>
  <c r="C63"/>
  <c r="J60"/>
  <c r="I60"/>
  <c r="G60"/>
  <c r="F60"/>
  <c r="D60"/>
  <c r="C60"/>
  <c r="J57"/>
  <c r="I57"/>
  <c r="G57"/>
  <c r="G70" s="1"/>
  <c r="F57"/>
  <c r="D57"/>
  <c r="C57"/>
  <c r="J70"/>
  <c r="D70"/>
  <c r="J47"/>
  <c r="I47"/>
  <c r="G47"/>
  <c r="F47"/>
  <c r="D47"/>
  <c r="C47"/>
  <c r="J41"/>
  <c r="I41"/>
  <c r="G41"/>
  <c r="F41"/>
  <c r="D41"/>
  <c r="C41"/>
  <c r="J38"/>
  <c r="I38"/>
  <c r="G38"/>
  <c r="F38"/>
  <c r="D38"/>
  <c r="C38"/>
  <c r="J34"/>
  <c r="I34"/>
  <c r="G34"/>
  <c r="F34"/>
  <c r="D34"/>
  <c r="C34"/>
  <c r="J31"/>
  <c r="J48" s="1"/>
  <c r="I31"/>
  <c r="G31"/>
  <c r="F31"/>
  <c r="D31"/>
  <c r="C31"/>
  <c r="J26"/>
  <c r="I26"/>
  <c r="G26"/>
  <c r="F26"/>
  <c r="D26"/>
  <c r="C26"/>
  <c r="J23"/>
  <c r="I23"/>
  <c r="G23"/>
  <c r="F23"/>
  <c r="D23"/>
  <c r="C23"/>
  <c r="J20"/>
  <c r="I20"/>
  <c r="G20"/>
  <c r="F20"/>
  <c r="D20"/>
  <c r="C20"/>
  <c r="J17"/>
  <c r="I17"/>
  <c r="G17"/>
  <c r="F17"/>
  <c r="D17"/>
  <c r="C17"/>
  <c r="J14"/>
  <c r="I14"/>
  <c r="G14"/>
  <c r="F14"/>
  <c r="D14"/>
  <c r="C14"/>
  <c r="J11"/>
  <c r="I11"/>
  <c r="G11"/>
  <c r="F11"/>
  <c r="D11"/>
  <c r="C11"/>
  <c r="J8"/>
  <c r="I8"/>
  <c r="G8"/>
  <c r="G27" s="1"/>
  <c r="F8"/>
  <c r="D8"/>
  <c r="C8"/>
  <c r="C27" s="1"/>
  <c r="K259" l="1"/>
  <c r="K262"/>
  <c r="E262"/>
  <c r="K256"/>
  <c r="E253"/>
  <c r="E227"/>
  <c r="E219"/>
  <c r="E69"/>
  <c r="E66"/>
  <c r="H11"/>
  <c r="C249"/>
  <c r="E14"/>
  <c r="K14"/>
  <c r="E20"/>
  <c r="E23"/>
  <c r="C81"/>
  <c r="E26"/>
  <c r="G48"/>
  <c r="E89"/>
  <c r="E132"/>
  <c r="E140"/>
  <c r="K140"/>
  <c r="F153"/>
  <c r="I153"/>
  <c r="E146"/>
  <c r="E152"/>
  <c r="E157"/>
  <c r="E168"/>
  <c r="E174"/>
  <c r="E179"/>
  <c r="C269"/>
  <c r="E269" s="1"/>
  <c r="G153"/>
  <c r="J153"/>
  <c r="D175"/>
  <c r="J175"/>
  <c r="D186"/>
  <c r="H213"/>
  <c r="K57"/>
  <c r="I269"/>
  <c r="K143"/>
  <c r="H153"/>
  <c r="H143"/>
  <c r="E265"/>
  <c r="E259"/>
  <c r="E256"/>
  <c r="K253"/>
  <c r="K269"/>
  <c r="E245"/>
  <c r="E239"/>
  <c r="E236"/>
  <c r="E231"/>
  <c r="K231"/>
  <c r="K249"/>
  <c r="K227"/>
  <c r="E249"/>
  <c r="K213"/>
  <c r="K219"/>
  <c r="H223"/>
  <c r="E213"/>
  <c r="K210"/>
  <c r="K223"/>
  <c r="E210"/>
  <c r="E223"/>
  <c r="E205"/>
  <c r="E206"/>
  <c r="E202"/>
  <c r="E197"/>
  <c r="E194"/>
  <c r="E191"/>
  <c r="E198"/>
  <c r="E185"/>
  <c r="E182"/>
  <c r="C186"/>
  <c r="E186" s="1"/>
  <c r="K165"/>
  <c r="K161"/>
  <c r="I175"/>
  <c r="K175" s="1"/>
  <c r="E171"/>
  <c r="E165"/>
  <c r="E161"/>
  <c r="C175"/>
  <c r="E149"/>
  <c r="K146"/>
  <c r="K153"/>
  <c r="E143"/>
  <c r="E137"/>
  <c r="E153"/>
  <c r="E129"/>
  <c r="E126"/>
  <c r="E121"/>
  <c r="E115"/>
  <c r="E110"/>
  <c r="E104"/>
  <c r="K101"/>
  <c r="I133"/>
  <c r="K133" s="1"/>
  <c r="E133"/>
  <c r="E101"/>
  <c r="E93"/>
  <c r="E86"/>
  <c r="C94"/>
  <c r="E94" s="1"/>
  <c r="E80"/>
  <c r="E81"/>
  <c r="E31"/>
  <c r="D48"/>
  <c r="K66"/>
  <c r="E63"/>
  <c r="C70"/>
  <c r="E70" s="1"/>
  <c r="F70"/>
  <c r="E57"/>
  <c r="I70"/>
  <c r="K70" s="1"/>
  <c r="E53"/>
  <c r="K47"/>
  <c r="E47"/>
  <c r="E41"/>
  <c r="K38"/>
  <c r="G270"/>
  <c r="F48"/>
  <c r="E38"/>
  <c r="E34"/>
  <c r="K31"/>
  <c r="I48"/>
  <c r="K48" s="1"/>
  <c r="C48"/>
  <c r="E48" s="1"/>
  <c r="J27"/>
  <c r="J270" s="1"/>
  <c r="K26"/>
  <c r="E17"/>
  <c r="K11"/>
  <c r="E11"/>
  <c r="F27"/>
  <c r="K8"/>
  <c r="I27"/>
  <c r="E8"/>
  <c r="D27"/>
  <c r="D270" s="1"/>
  <c r="E175" l="1"/>
  <c r="C270"/>
  <c r="E270" s="1"/>
  <c r="H27"/>
  <c r="F270"/>
  <c r="H270" s="1"/>
  <c r="E27"/>
  <c r="I270"/>
  <c r="K270" s="1"/>
  <c r="K27"/>
</calcChain>
</file>

<file path=xl/sharedStrings.xml><?xml version="1.0" encoding="utf-8"?>
<sst xmlns="http://schemas.openxmlformats.org/spreadsheetml/2006/main" count="290" uniqueCount="115">
  <si>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</si>
  <si>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</si>
  <si>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</si>
  <si>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</si>
  <si>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</si>
  <si>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</si>
  <si>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</si>
  <si>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</si>
  <si>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</si>
  <si>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</si>
  <si>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</si>
  <si>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</si>
  <si>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</si>
  <si>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</si>
  <si>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</si>
  <si>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</si>
  <si>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</si>
  <si>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</si>
  <si>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</si>
  <si>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</si>
  <si>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</si>
  <si>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</si>
  <si>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</si>
  <si>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</si>
  <si>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</si>
  <si>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</si>
  <si>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</si>
  <si>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</si>
  <si>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</si>
  <si>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</si>
  <si>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</si>
  <si>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</si>
  <si>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</si>
  <si>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</si>
  <si>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</si>
  <si>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№6. Финансовое обеспечение деятельности муниципального бюджетного учреждения детского лагеря «Кубаночка» 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</si>
  <si>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</si>
  <si>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</si>
  <si>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</si>
  <si>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</si>
  <si>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</si>
  <si>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</si>
  <si>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</si>
  <si>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</si>
  <si>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</si>
  <si>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</si>
  <si>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</si>
  <si>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</si>
  <si>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</si>
  <si>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</si>
  <si>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</si>
  <si>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</si>
  <si>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</si>
  <si>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</si>
  <si>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Подпрограмма № 2. "Энергоснабжение и повышение энергетической эффективности на территории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</si>
  <si>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</si>
  <si>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</si>
  <si>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</si>
  <si>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</si>
  <si>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</si>
  <si>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</si>
  <si>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</si>
  <si>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№3  «Комплексные меры противодействия незаконному употреблению и обороту наркотических средств на территории муниципального образования Кавказский район»  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</si>
  <si>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</si>
  <si>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</si>
  <si>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</si>
  <si>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</si>
  <si>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</si>
  <si>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</si>
  <si>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</si>
  <si>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</si>
  <si>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</si>
  <si>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</si>
  <si>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</si>
  <si>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</si>
  <si>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</si>
  <si>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</si>
  <si>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</si>
  <si>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</si>
  <si>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</si>
  <si>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</si>
  <si>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</si>
  <si>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</si>
  <si>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</si>
  <si>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</si>
  <si>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</si>
  <si>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</si>
  <si>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</si>
  <si>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</si>
  <si>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</si>
  <si>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</si>
  <si>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</si>
  <si>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</si>
  <si>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</si>
  <si>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</si>
  <si>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</si>
  <si>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</si>
  <si>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</si>
  <si>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</si>
  <si>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</si>
  <si>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</si>
  <si>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</si>
  <si>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</si>
  <si>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</si>
  <si>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</si>
  <si>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</si>
  <si>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</si>
  <si>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</si>
  <si>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</si>
  <si>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</si>
  <si>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</si>
  <si>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</si>
  <si>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</si>
  <si>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Исполнение  муниципальных программ муниципального образования Кавказский район на 01.01.2017 г.                                                                                          (бюджетные средства)</t>
  </si>
  <si>
    <t>Уточненная сводная бюджетная роспись на 31.12.2016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</si>
</sst>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 wrapText="1"/>
    </xf>
    <xf numFmtId="165" fontId="2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49" fontId="3" fillId="2" borderId="3" xfId="0" applyNumberFormat="1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horizontal="center"/>
    </xf>
    <xf numFmtId="165" fontId="3" fillId="3" borderId="1" xfId="0" applyNumberFormat="1" applyFont="1" applyFill="1" applyBorder="1" applyAlignment="1">
      <alignment wrapText="1"/>
    </xf>
    <xf numFmtId="165" fontId="3" fillId="0" borderId="1" xfId="0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 wrapText="1"/>
    </xf>
    <xf numFmtId="165" fontId="3" fillId="3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Border="1" applyAlignment="1">
      <alignment wrapText="1"/>
    </xf>
    <xf numFmtId="164" fontId="3" fillId="3" borderId="1" xfId="0" applyNumberFormat="1" applyFont="1" applyFill="1" applyBorder="1" applyAlignment="1">
      <alignment wrapText="1"/>
    </xf>
    <xf numFmtId="0" fontId="5" fillId="0" borderId="0" xfId="0" applyFont="1" applyAlignment="1">
      <alignment wrapText="1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3" fillId="3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165" fontId="10" fillId="0" borderId="1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49" fontId="3" fillId="0" borderId="4" xfId="0" applyNumberFormat="1" applyFont="1" applyBorder="1" applyAlignment="1">
      <alignment horizontal="left" wrapText="1"/>
    </xf>
    <xf numFmtId="49" fontId="3" fillId="0" borderId="6" xfId="0" applyNumberFormat="1" applyFont="1" applyBorder="1" applyAlignment="1">
      <alignment horizontal="left" wrapText="1"/>
    </xf>
    <xf numFmtId="49" fontId="3" fillId="3" borderId="4" xfId="0" applyNumberFormat="1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49" fontId="9" fillId="0" borderId="4" xfId="0" applyNumberFormat="1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49" fontId="2" fillId="0" borderId="5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left" wrapText="1"/>
    </xf>
    <xf numFmtId="0" fontId="3" fillId="0" borderId="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49" fontId="3" fillId="3" borderId="4" xfId="0" applyNumberFormat="1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49" fontId="0" fillId="0" borderId="1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wrapText="1"/>
    </xf>
    <xf numFmtId="49" fontId="3" fillId="0" borderId="6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164" fontId="4" fillId="0" borderId="2" xfId="0" applyNumberFormat="1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5" xfId="0" applyFont="1" applyBorder="1" applyAlignment="1"/>
    <xf numFmtId="0" fontId="2" fillId="0" borderId="6" xfId="0" applyFont="1" applyBorder="1" applyAlignment="1"/>
    <xf numFmtId="0" fontId="5" fillId="3" borderId="4" xfId="0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49" fontId="5" fillId="2" borderId="9" xfId="0" applyNumberFormat="1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2" fillId="0" borderId="4" xfId="0" applyNumberFormat="1" applyFont="1" applyBorder="1" applyAlignment="1">
      <alignment wrapText="1"/>
    </xf>
    <xf numFmtId="49" fontId="5" fillId="2" borderId="4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49" fontId="2" fillId="0" borderId="10" xfId="0" applyNumberFormat="1" applyFont="1" applyBorder="1" applyAlignment="1">
      <alignment horizontal="right" wrapText="1"/>
    </xf>
    <xf numFmtId="49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0"/>
  <sheetViews>
    <sheetView tabSelected="1" topLeftCell="A250" zoomScale="70" zoomScaleNormal="70" workbookViewId="0">
      <selection activeCell="J259" sqref="J259"/>
    </sheetView>
  </sheetViews>
  <sheetFormatPr defaultColWidth="7.7109375" defaultRowHeight="15.75"/>
  <cols>
    <col min="1" max="1" width="6.28515625" style="1" customWidth="1"/>
    <col min="2" max="2" width="48.28515625" style="1" customWidth="1"/>
    <col min="3" max="4" width="12.42578125" style="2" customWidth="1"/>
    <col min="5" max="5" width="8.140625" style="2" customWidth="1"/>
    <col min="6" max="6" width="11" style="1" customWidth="1"/>
    <col min="7" max="7" width="10.5703125" style="1" customWidth="1"/>
    <col min="8" max="8" width="9.7109375" style="1" bestFit="1" customWidth="1"/>
    <col min="9" max="9" width="12.28515625" style="1" customWidth="1"/>
    <col min="10" max="10" width="11.42578125" style="1" customWidth="1"/>
    <col min="11" max="11" width="8.42578125" style="1" customWidth="1"/>
    <col min="12" max="16384" width="7.7109375" style="1"/>
  </cols>
  <sheetData>
    <row r="1" spans="1:11" ht="40.5" customHeight="1">
      <c r="A1" s="67" t="s">
        <v>113</v>
      </c>
      <c r="B1" s="67"/>
      <c r="C1" s="67"/>
      <c r="D1" s="67"/>
      <c r="E1" s="67"/>
      <c r="F1" s="68"/>
      <c r="G1" s="68"/>
      <c r="H1" s="68"/>
      <c r="I1" s="68"/>
      <c r="J1" s="68"/>
      <c r="K1" s="68"/>
    </row>
    <row r="2" spans="1:11" ht="14.25" customHeight="1">
      <c r="E2" s="104" t="s">
        <v>110</v>
      </c>
      <c r="F2" s="105"/>
      <c r="G2" s="105"/>
      <c r="H2" s="105"/>
      <c r="I2" s="105"/>
      <c r="J2" s="105"/>
      <c r="K2" s="105"/>
    </row>
    <row r="3" spans="1:11" ht="19.5" customHeight="1">
      <c r="A3" s="79" t="s">
        <v>0</v>
      </c>
      <c r="B3" s="79" t="s">
        <v>1</v>
      </c>
      <c r="C3" s="77" t="s">
        <v>114</v>
      </c>
      <c r="D3" s="77" t="s">
        <v>111</v>
      </c>
      <c r="E3" s="77" t="s">
        <v>16</v>
      </c>
      <c r="F3" s="71" t="s">
        <v>26</v>
      </c>
      <c r="G3" s="72"/>
      <c r="H3" s="73"/>
      <c r="I3" s="71" t="s">
        <v>27</v>
      </c>
      <c r="J3" s="72"/>
      <c r="K3" s="73"/>
    </row>
    <row r="4" spans="1:11" ht="75" customHeight="1">
      <c r="A4" s="80"/>
      <c r="B4" s="80"/>
      <c r="C4" s="78"/>
      <c r="D4" s="78"/>
      <c r="E4" s="78"/>
      <c r="F4" s="29" t="s">
        <v>114</v>
      </c>
      <c r="G4" s="29" t="s">
        <v>111</v>
      </c>
      <c r="H4" s="29" t="s">
        <v>16</v>
      </c>
      <c r="I4" s="29" t="s">
        <v>114</v>
      </c>
      <c r="J4" s="29" t="s">
        <v>111</v>
      </c>
      <c r="K4" s="29" t="s">
        <v>16</v>
      </c>
    </row>
    <row r="5" spans="1:11" ht="19.5">
      <c r="A5" s="32" t="s">
        <v>17</v>
      </c>
      <c r="B5" s="74" t="s">
        <v>2</v>
      </c>
      <c r="C5" s="75"/>
      <c r="D5" s="75"/>
      <c r="E5" s="75"/>
      <c r="F5" s="75"/>
      <c r="G5" s="75"/>
      <c r="H5" s="75"/>
      <c r="I5" s="75"/>
      <c r="J5" s="75"/>
      <c r="K5" s="76"/>
    </row>
    <row r="6" spans="1:11">
      <c r="A6" s="34" t="s">
        <v>28</v>
      </c>
      <c r="B6" s="35"/>
      <c r="C6" s="35"/>
      <c r="D6" s="35"/>
      <c r="E6" s="35"/>
      <c r="F6" s="35"/>
      <c r="G6" s="35"/>
      <c r="H6" s="35"/>
      <c r="I6" s="35"/>
      <c r="J6" s="35"/>
      <c r="K6" s="36"/>
    </row>
    <row r="7" spans="1:11" ht="32.25" customHeight="1">
      <c r="A7" s="47" t="s">
        <v>29</v>
      </c>
      <c r="B7" s="38"/>
      <c r="C7" s="23">
        <v>455466.3</v>
      </c>
      <c r="D7" s="23">
        <v>454937.4</v>
      </c>
      <c r="E7" s="23">
        <f>D7/C7*100</f>
        <v>99.883877248437486</v>
      </c>
      <c r="F7" s="23"/>
      <c r="G7" s="23"/>
      <c r="H7" s="23"/>
      <c r="I7" s="23">
        <v>346374.1</v>
      </c>
      <c r="J7" s="23">
        <v>345850.4</v>
      </c>
      <c r="K7" s="23">
        <f>J7/I7*100</f>
        <v>99.848805092528579</v>
      </c>
    </row>
    <row r="8" spans="1:11">
      <c r="A8" s="39" t="s">
        <v>31</v>
      </c>
      <c r="B8" s="38"/>
      <c r="C8" s="17">
        <f>C7</f>
        <v>455466.3</v>
      </c>
      <c r="D8" s="17">
        <f>D7</f>
        <v>454937.4</v>
      </c>
      <c r="E8" s="17">
        <f>D8/C8*100</f>
        <v>99.883877248437486</v>
      </c>
      <c r="F8" s="17">
        <f t="shared" ref="F8:G8" si="0">F7</f>
        <v>0</v>
      </c>
      <c r="G8" s="17">
        <f t="shared" si="0"/>
        <v>0</v>
      </c>
      <c r="H8" s="17"/>
      <c r="I8" s="17">
        <f t="shared" ref="I8:J8" si="1">I7</f>
        <v>346374.1</v>
      </c>
      <c r="J8" s="17">
        <f t="shared" si="1"/>
        <v>345850.4</v>
      </c>
      <c r="K8" s="17">
        <f>J8/I8*100</f>
        <v>99.848805092528579</v>
      </c>
    </row>
    <row r="9" spans="1:11">
      <c r="A9" s="34" t="s">
        <v>30</v>
      </c>
      <c r="B9" s="35"/>
      <c r="C9" s="35"/>
      <c r="D9" s="35"/>
      <c r="E9" s="35"/>
      <c r="F9" s="35"/>
      <c r="G9" s="35"/>
      <c r="H9" s="35"/>
      <c r="I9" s="35"/>
      <c r="J9" s="35"/>
      <c r="K9" s="36"/>
    </row>
    <row r="10" spans="1:11" ht="28.5" customHeight="1">
      <c r="A10" s="47" t="s">
        <v>29</v>
      </c>
      <c r="B10" s="38"/>
      <c r="C10" s="23">
        <v>541663.1</v>
      </c>
      <c r="D10" s="23">
        <v>540736.1</v>
      </c>
      <c r="E10" s="23">
        <f t="shared" ref="E10:E11" si="2">D10/C10*100</f>
        <v>99.828860411573174</v>
      </c>
      <c r="F10" s="23">
        <v>3381.4</v>
      </c>
      <c r="G10" s="23">
        <v>3381.4</v>
      </c>
      <c r="H10" s="23">
        <f t="shared" ref="H10:H11" si="3">G10/F10*100</f>
        <v>100</v>
      </c>
      <c r="I10" s="23">
        <v>446173.2</v>
      </c>
      <c r="J10" s="23">
        <v>446130.6</v>
      </c>
      <c r="K10" s="23">
        <f t="shared" ref="K10:K11" si="4">J10/I10*100</f>
        <v>99.990452138317579</v>
      </c>
    </row>
    <row r="11" spans="1:11">
      <c r="A11" s="39" t="s">
        <v>31</v>
      </c>
      <c r="B11" s="61"/>
      <c r="C11" s="17">
        <f>C10</f>
        <v>541663.1</v>
      </c>
      <c r="D11" s="17">
        <f>D10</f>
        <v>540736.1</v>
      </c>
      <c r="E11" s="17">
        <f t="shared" si="2"/>
        <v>99.828860411573174</v>
      </c>
      <c r="F11" s="17">
        <f t="shared" ref="F11:G11" si="5">F10</f>
        <v>3381.4</v>
      </c>
      <c r="G11" s="17">
        <f t="shared" si="5"/>
        <v>3381.4</v>
      </c>
      <c r="H11" s="17">
        <f t="shared" si="3"/>
        <v>100</v>
      </c>
      <c r="I11" s="17">
        <f t="shared" ref="I11:J11" si="6">I10</f>
        <v>446173.2</v>
      </c>
      <c r="J11" s="17">
        <f t="shared" si="6"/>
        <v>446130.6</v>
      </c>
      <c r="K11" s="17">
        <f t="shared" si="4"/>
        <v>99.990452138317579</v>
      </c>
    </row>
    <row r="12" spans="1:11">
      <c r="A12" s="58" t="s">
        <v>32</v>
      </c>
      <c r="B12" s="35"/>
      <c r="C12" s="35"/>
      <c r="D12" s="35"/>
      <c r="E12" s="35"/>
      <c r="F12" s="35"/>
      <c r="G12" s="35"/>
      <c r="H12" s="35"/>
      <c r="I12" s="35"/>
      <c r="J12" s="35"/>
      <c r="K12" s="36"/>
    </row>
    <row r="13" spans="1:11" ht="27.75" customHeight="1">
      <c r="A13" s="37" t="s">
        <v>29</v>
      </c>
      <c r="B13" s="38"/>
      <c r="C13" s="23">
        <v>41197.199999999997</v>
      </c>
      <c r="D13" s="23">
        <v>41197.199999999997</v>
      </c>
      <c r="E13" s="23">
        <f t="shared" ref="E13:E14" si="7">D13/C13*100</f>
        <v>100</v>
      </c>
      <c r="F13" s="23"/>
      <c r="G13" s="23"/>
      <c r="H13" s="23"/>
      <c r="I13" s="23">
        <v>4780.2</v>
      </c>
      <c r="J13" s="23">
        <v>4780.2</v>
      </c>
      <c r="K13" s="23">
        <f t="shared" ref="K13:K14" si="8">J13/I13*100</f>
        <v>100</v>
      </c>
    </row>
    <row r="14" spans="1:11">
      <c r="A14" s="60" t="s">
        <v>31</v>
      </c>
      <c r="B14" s="61"/>
      <c r="C14" s="17">
        <f>C13</f>
        <v>41197.199999999997</v>
      </c>
      <c r="D14" s="17">
        <f>D13</f>
        <v>41197.199999999997</v>
      </c>
      <c r="E14" s="17">
        <f t="shared" si="7"/>
        <v>100</v>
      </c>
      <c r="F14" s="17">
        <f t="shared" ref="F14:G14" si="9">F13</f>
        <v>0</v>
      </c>
      <c r="G14" s="17">
        <f t="shared" si="9"/>
        <v>0</v>
      </c>
      <c r="H14" s="17"/>
      <c r="I14" s="17">
        <f t="shared" ref="I14:J14" si="10">I13</f>
        <v>4780.2</v>
      </c>
      <c r="J14" s="17">
        <f t="shared" si="10"/>
        <v>4780.2</v>
      </c>
      <c r="K14" s="17">
        <f t="shared" si="8"/>
        <v>100</v>
      </c>
    </row>
    <row r="15" spans="1:11">
      <c r="A15" s="91" t="s">
        <v>33</v>
      </c>
      <c r="B15" s="92"/>
      <c r="C15" s="92"/>
      <c r="D15" s="92"/>
      <c r="E15" s="92"/>
      <c r="F15" s="92"/>
      <c r="G15" s="92"/>
      <c r="H15" s="92"/>
      <c r="I15" s="92"/>
      <c r="J15" s="92"/>
      <c r="K15" s="93"/>
    </row>
    <row r="16" spans="1:11" ht="30.75" customHeight="1">
      <c r="A16" s="37" t="s">
        <v>29</v>
      </c>
      <c r="B16" s="94"/>
      <c r="C16" s="23">
        <v>6117</v>
      </c>
      <c r="D16" s="23">
        <v>6115.7</v>
      </c>
      <c r="E16" s="23">
        <f t="shared" ref="E16:E17" si="11">D16/C16*100</f>
        <v>99.978747752166086</v>
      </c>
      <c r="F16" s="23"/>
      <c r="G16" s="23"/>
      <c r="H16" s="23"/>
      <c r="I16" s="23"/>
      <c r="J16" s="23"/>
      <c r="K16" s="23"/>
    </row>
    <row r="17" spans="1:11">
      <c r="A17" s="95" t="s">
        <v>31</v>
      </c>
      <c r="B17" s="95"/>
      <c r="C17" s="17">
        <f>C16</f>
        <v>6117</v>
      </c>
      <c r="D17" s="17">
        <f>D16</f>
        <v>6115.7</v>
      </c>
      <c r="E17" s="17">
        <f t="shared" si="11"/>
        <v>99.978747752166086</v>
      </c>
      <c r="F17" s="17">
        <f t="shared" ref="F17:G17" si="12">F16</f>
        <v>0</v>
      </c>
      <c r="G17" s="17">
        <f t="shared" si="12"/>
        <v>0</v>
      </c>
      <c r="H17" s="17"/>
      <c r="I17" s="17">
        <f t="shared" ref="I17:J17" si="13">I16</f>
        <v>0</v>
      </c>
      <c r="J17" s="17">
        <f t="shared" si="13"/>
        <v>0</v>
      </c>
      <c r="K17" s="17"/>
    </row>
    <row r="18" spans="1:11">
      <c r="A18" s="58" t="s">
        <v>34</v>
      </c>
      <c r="B18" s="35"/>
      <c r="C18" s="35"/>
      <c r="D18" s="35"/>
      <c r="E18" s="35"/>
      <c r="F18" s="35"/>
      <c r="G18" s="35"/>
      <c r="H18" s="35"/>
      <c r="I18" s="35"/>
      <c r="J18" s="35"/>
      <c r="K18" s="36"/>
    </row>
    <row r="19" spans="1:11" ht="30" customHeight="1">
      <c r="A19" s="81" t="s">
        <v>29</v>
      </c>
      <c r="B19" s="70"/>
      <c r="C19" s="23">
        <v>22565</v>
      </c>
      <c r="D19" s="23">
        <v>22565</v>
      </c>
      <c r="E19" s="23">
        <f t="shared" ref="E19:E20" si="14">D19/C19*100</f>
        <v>100</v>
      </c>
      <c r="F19" s="23"/>
      <c r="G19" s="23"/>
      <c r="H19" s="23"/>
      <c r="I19" s="23"/>
      <c r="J19" s="23"/>
      <c r="K19" s="23"/>
    </row>
    <row r="20" spans="1:11">
      <c r="A20" s="91" t="s">
        <v>31</v>
      </c>
      <c r="B20" s="93"/>
      <c r="C20" s="17">
        <f>C19</f>
        <v>22565</v>
      </c>
      <c r="D20" s="17">
        <f>D19</f>
        <v>22565</v>
      </c>
      <c r="E20" s="17">
        <f t="shared" si="14"/>
        <v>100</v>
      </c>
      <c r="F20" s="17">
        <f t="shared" ref="F20:G20" si="15">F19</f>
        <v>0</v>
      </c>
      <c r="G20" s="17">
        <f t="shared" si="15"/>
        <v>0</v>
      </c>
      <c r="H20" s="17"/>
      <c r="I20" s="17">
        <f t="shared" ref="I20:J20" si="16">I19</f>
        <v>0</v>
      </c>
      <c r="J20" s="17">
        <f t="shared" si="16"/>
        <v>0</v>
      </c>
      <c r="K20" s="17"/>
    </row>
    <row r="21" spans="1:11">
      <c r="A21" s="58" t="s">
        <v>35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</row>
    <row r="22" spans="1:11" ht="30.75" customHeight="1">
      <c r="A22" s="81" t="s">
        <v>29</v>
      </c>
      <c r="B22" s="70"/>
      <c r="C22" s="23">
        <v>1601.5</v>
      </c>
      <c r="D22" s="23">
        <v>1601.5</v>
      </c>
      <c r="E22" s="23">
        <f t="shared" ref="E22:E23" si="17">D22/C22*100</f>
        <v>100</v>
      </c>
      <c r="F22" s="23"/>
      <c r="G22" s="23"/>
      <c r="H22" s="23"/>
      <c r="I22" s="23">
        <v>0</v>
      </c>
      <c r="J22" s="23">
        <v>0</v>
      </c>
      <c r="K22" s="23"/>
    </row>
    <row r="23" spans="1:11">
      <c r="A23" s="91" t="s">
        <v>31</v>
      </c>
      <c r="B23" s="93"/>
      <c r="C23" s="17">
        <f>C22</f>
        <v>1601.5</v>
      </c>
      <c r="D23" s="17">
        <f>D22</f>
        <v>1601.5</v>
      </c>
      <c r="E23" s="17">
        <f t="shared" si="17"/>
        <v>100</v>
      </c>
      <c r="F23" s="17">
        <f t="shared" ref="F23:G23" si="18">F22</f>
        <v>0</v>
      </c>
      <c r="G23" s="17">
        <f t="shared" si="18"/>
        <v>0</v>
      </c>
      <c r="H23" s="17"/>
      <c r="I23" s="17">
        <f t="shared" ref="I23:J23" si="19">I22</f>
        <v>0</v>
      </c>
      <c r="J23" s="17">
        <f t="shared" si="19"/>
        <v>0</v>
      </c>
      <c r="K23" s="17"/>
    </row>
    <row r="24" spans="1:11">
      <c r="A24" s="58" t="s">
        <v>36</v>
      </c>
      <c r="B24" s="35"/>
      <c r="C24" s="35"/>
      <c r="D24" s="35"/>
      <c r="E24" s="35"/>
      <c r="F24" s="35"/>
      <c r="G24" s="35"/>
      <c r="H24" s="35"/>
      <c r="I24" s="35"/>
      <c r="J24" s="35"/>
      <c r="K24" s="36"/>
    </row>
    <row r="25" spans="1:11" ht="30.75" customHeight="1">
      <c r="A25" s="81" t="s">
        <v>29</v>
      </c>
      <c r="B25" s="70"/>
      <c r="C25" s="23">
        <v>8647</v>
      </c>
      <c r="D25" s="23">
        <v>8647</v>
      </c>
      <c r="E25" s="23">
        <f t="shared" ref="E25:E27" si="20">D25/C25*100</f>
        <v>100</v>
      </c>
      <c r="F25" s="23"/>
      <c r="G25" s="23"/>
      <c r="H25" s="23"/>
      <c r="I25" s="23">
        <v>1272</v>
      </c>
      <c r="J25" s="23">
        <v>1272</v>
      </c>
      <c r="K25" s="23">
        <f t="shared" ref="K25:K27" si="21">J25/I25*100</f>
        <v>100</v>
      </c>
    </row>
    <row r="26" spans="1:11">
      <c r="A26" s="82" t="s">
        <v>31</v>
      </c>
      <c r="B26" s="83"/>
      <c r="C26" s="30">
        <f>C25</f>
        <v>8647</v>
      </c>
      <c r="D26" s="30">
        <f>D25</f>
        <v>8647</v>
      </c>
      <c r="E26" s="17">
        <f t="shared" si="20"/>
        <v>100</v>
      </c>
      <c r="F26" s="30">
        <f t="shared" ref="F26:G26" si="22">F25</f>
        <v>0</v>
      </c>
      <c r="G26" s="30">
        <f t="shared" si="22"/>
        <v>0</v>
      </c>
      <c r="H26" s="17"/>
      <c r="I26" s="30">
        <f t="shared" ref="I26:J26" si="23">I25</f>
        <v>1272</v>
      </c>
      <c r="J26" s="30">
        <f t="shared" si="23"/>
        <v>1272</v>
      </c>
      <c r="K26" s="17">
        <f t="shared" si="21"/>
        <v>100</v>
      </c>
    </row>
    <row r="27" spans="1:11" s="3" customFormat="1">
      <c r="A27" s="86" t="s">
        <v>55</v>
      </c>
      <c r="B27" s="87"/>
      <c r="C27" s="18">
        <f>C8+C11+C14+C17+C20+C23+C26</f>
        <v>1077257.0999999999</v>
      </c>
      <c r="D27" s="18">
        <f>D8+D11+D14+D17+D20+D23+D26</f>
        <v>1075799.8999999999</v>
      </c>
      <c r="E27" s="16">
        <f t="shared" si="20"/>
        <v>99.864730527188001</v>
      </c>
      <c r="F27" s="18">
        <f t="shared" ref="F27:G27" si="24">F8+F11+F14+F17+F20+F23+F26</f>
        <v>3381.4</v>
      </c>
      <c r="G27" s="18">
        <f t="shared" si="24"/>
        <v>3381.4</v>
      </c>
      <c r="H27" s="16">
        <f t="shared" ref="H27" si="25">G27/F27*100</f>
        <v>100</v>
      </c>
      <c r="I27" s="18">
        <f t="shared" ref="I27:J27" si="26">I8+I11+I14+I17+I20+I23+I26</f>
        <v>798599.5</v>
      </c>
      <c r="J27" s="18">
        <f t="shared" si="26"/>
        <v>798033.2</v>
      </c>
      <c r="K27" s="16">
        <f t="shared" si="21"/>
        <v>99.929088360310757</v>
      </c>
    </row>
    <row r="28" spans="1:11">
      <c r="A28" s="8" t="s">
        <v>18</v>
      </c>
      <c r="B28" s="88" t="s">
        <v>3</v>
      </c>
      <c r="C28" s="89"/>
      <c r="D28" s="89"/>
      <c r="E28" s="89"/>
      <c r="F28" s="89"/>
      <c r="G28" s="89"/>
      <c r="H28" s="89"/>
      <c r="I28" s="89"/>
      <c r="J28" s="89"/>
      <c r="K28" s="90"/>
    </row>
    <row r="29" spans="1:11">
      <c r="A29" s="34" t="s">
        <v>37</v>
      </c>
      <c r="B29" s="84"/>
      <c r="C29" s="84"/>
      <c r="D29" s="84"/>
      <c r="E29" s="84"/>
      <c r="F29" s="84"/>
      <c r="G29" s="84"/>
      <c r="H29" s="84"/>
      <c r="I29" s="84"/>
      <c r="J29" s="85"/>
      <c r="K29" s="9"/>
    </row>
    <row r="30" spans="1:11" ht="32.25" customHeight="1">
      <c r="A30" s="96" t="s">
        <v>38</v>
      </c>
      <c r="B30" s="70"/>
      <c r="C30" s="22">
        <v>5753.3</v>
      </c>
      <c r="D30" s="22">
        <v>5747.8</v>
      </c>
      <c r="E30" s="23">
        <f t="shared" ref="E30:E31" si="27">D30/C30*100</f>
        <v>99.904402690629723</v>
      </c>
      <c r="F30" s="22"/>
      <c r="G30" s="22"/>
      <c r="H30" s="23"/>
      <c r="I30" s="22">
        <v>5753.3</v>
      </c>
      <c r="J30" s="22">
        <v>5747.8</v>
      </c>
      <c r="K30" s="23">
        <f t="shared" ref="K30:K31" si="28">J30/I30*100</f>
        <v>99.904402690629723</v>
      </c>
    </row>
    <row r="31" spans="1:11">
      <c r="A31" s="65" t="s">
        <v>41</v>
      </c>
      <c r="B31" s="70"/>
      <c r="C31" s="14">
        <f>C30</f>
        <v>5753.3</v>
      </c>
      <c r="D31" s="14">
        <f>D30</f>
        <v>5747.8</v>
      </c>
      <c r="E31" s="17">
        <f t="shared" si="27"/>
        <v>99.904402690629723</v>
      </c>
      <c r="F31" s="14">
        <f t="shared" ref="F31:G31" si="29">F30</f>
        <v>0</v>
      </c>
      <c r="G31" s="14">
        <f t="shared" si="29"/>
        <v>0</v>
      </c>
      <c r="H31" s="17"/>
      <c r="I31" s="14">
        <f t="shared" ref="I31:J31" si="30">I30</f>
        <v>5753.3</v>
      </c>
      <c r="J31" s="14">
        <f t="shared" si="30"/>
        <v>5747.8</v>
      </c>
      <c r="K31" s="23">
        <f t="shared" si="28"/>
        <v>99.904402690629723</v>
      </c>
    </row>
    <row r="32" spans="1:11">
      <c r="A32" s="34" t="s">
        <v>39</v>
      </c>
      <c r="B32" s="69"/>
      <c r="C32" s="69"/>
      <c r="D32" s="69"/>
      <c r="E32" s="69"/>
      <c r="F32" s="69"/>
      <c r="G32" s="69"/>
      <c r="H32" s="69"/>
      <c r="I32" s="69"/>
      <c r="J32" s="69"/>
      <c r="K32" s="70"/>
    </row>
    <row r="33" spans="1:11">
      <c r="A33" s="47" t="s">
        <v>40</v>
      </c>
      <c r="B33" s="38"/>
      <c r="C33" s="22">
        <v>400</v>
      </c>
      <c r="D33" s="22">
        <v>400</v>
      </c>
      <c r="E33" s="23">
        <f t="shared" ref="E33:E34" si="31">D33/C33*100</f>
        <v>100</v>
      </c>
      <c r="F33" s="22"/>
      <c r="G33" s="22"/>
      <c r="H33" s="23"/>
      <c r="I33" s="22"/>
      <c r="J33" s="22"/>
      <c r="K33" s="6"/>
    </row>
    <row r="34" spans="1:11">
      <c r="A34" s="65" t="s">
        <v>41</v>
      </c>
      <c r="B34" s="70"/>
      <c r="C34" s="14">
        <f>C33</f>
        <v>400</v>
      </c>
      <c r="D34" s="14">
        <f>D33</f>
        <v>400</v>
      </c>
      <c r="E34" s="17">
        <f t="shared" si="31"/>
        <v>100</v>
      </c>
      <c r="F34" s="14">
        <f t="shared" ref="F34:G34" si="32">F33</f>
        <v>0</v>
      </c>
      <c r="G34" s="14">
        <f t="shared" si="32"/>
        <v>0</v>
      </c>
      <c r="H34" s="17"/>
      <c r="I34" s="14">
        <f t="shared" ref="I34:J34" si="33">I33</f>
        <v>0</v>
      </c>
      <c r="J34" s="14">
        <f t="shared" si="33"/>
        <v>0</v>
      </c>
      <c r="K34" s="13"/>
    </row>
    <row r="35" spans="1:11">
      <c r="A35" s="34" t="s">
        <v>42</v>
      </c>
      <c r="B35" s="69"/>
      <c r="C35" s="69"/>
      <c r="D35" s="69"/>
      <c r="E35" s="69"/>
      <c r="F35" s="69"/>
      <c r="G35" s="69"/>
      <c r="H35" s="69"/>
      <c r="I35" s="69"/>
      <c r="J35" s="69"/>
      <c r="K35" s="70"/>
    </row>
    <row r="36" spans="1:11">
      <c r="A36" s="47" t="s">
        <v>40</v>
      </c>
      <c r="B36" s="38"/>
      <c r="C36" s="22">
        <v>5708</v>
      </c>
      <c r="D36" s="22">
        <v>5706.8</v>
      </c>
      <c r="E36" s="23">
        <f t="shared" ref="E36:E38" si="34">D36/C36*100</f>
        <v>99.978976874562022</v>
      </c>
      <c r="F36" s="22"/>
      <c r="G36" s="22"/>
      <c r="H36" s="23"/>
      <c r="I36" s="22">
        <v>5708</v>
      </c>
      <c r="J36" s="22">
        <v>5706.8</v>
      </c>
      <c r="K36" s="23">
        <f t="shared" ref="K36:K38" si="35">J36/I36*100</f>
        <v>99.978976874562022</v>
      </c>
    </row>
    <row r="37" spans="1:11" ht="30.75" customHeight="1">
      <c r="A37" s="47" t="s">
        <v>29</v>
      </c>
      <c r="B37" s="38"/>
      <c r="C37" s="22">
        <v>97512.3</v>
      </c>
      <c r="D37" s="22">
        <v>96857.1</v>
      </c>
      <c r="E37" s="23">
        <f t="shared" si="34"/>
        <v>99.328084764691226</v>
      </c>
      <c r="F37" s="22"/>
      <c r="G37" s="22"/>
      <c r="H37" s="23"/>
      <c r="I37" s="22">
        <v>97512.3</v>
      </c>
      <c r="J37" s="22">
        <v>96857.1</v>
      </c>
      <c r="K37" s="23">
        <f t="shared" si="35"/>
        <v>99.328084764691226</v>
      </c>
    </row>
    <row r="38" spans="1:11">
      <c r="A38" s="65" t="s">
        <v>41</v>
      </c>
      <c r="B38" s="70"/>
      <c r="C38" s="14">
        <f>C36+C37</f>
        <v>103220.3</v>
      </c>
      <c r="D38" s="14">
        <f>D36+D37</f>
        <v>102563.90000000001</v>
      </c>
      <c r="E38" s="17">
        <f t="shared" si="34"/>
        <v>99.36407857756663</v>
      </c>
      <c r="F38" s="14">
        <f t="shared" ref="F38:G38" si="36">F36+F37</f>
        <v>0</v>
      </c>
      <c r="G38" s="14">
        <f t="shared" si="36"/>
        <v>0</v>
      </c>
      <c r="H38" s="17"/>
      <c r="I38" s="14">
        <f t="shared" ref="I38:J38" si="37">I36+I37</f>
        <v>103220.3</v>
      </c>
      <c r="J38" s="14">
        <f t="shared" si="37"/>
        <v>102563.90000000001</v>
      </c>
      <c r="K38" s="17">
        <f t="shared" si="35"/>
        <v>99.36407857756663</v>
      </c>
    </row>
    <row r="39" spans="1:11">
      <c r="A39" s="34" t="s">
        <v>43</v>
      </c>
      <c r="B39" s="69"/>
      <c r="C39" s="69"/>
      <c r="D39" s="69"/>
      <c r="E39" s="69"/>
      <c r="F39" s="69"/>
      <c r="G39" s="69"/>
      <c r="H39" s="69"/>
      <c r="I39" s="69"/>
      <c r="J39" s="69"/>
      <c r="K39" s="70"/>
    </row>
    <row r="40" spans="1:11">
      <c r="A40" s="47" t="s">
        <v>40</v>
      </c>
      <c r="B40" s="38"/>
      <c r="C40" s="22">
        <v>1970.5</v>
      </c>
      <c r="D40" s="22">
        <v>1955.8</v>
      </c>
      <c r="E40" s="23">
        <f t="shared" ref="E40:E41" si="38">D40/C40*100</f>
        <v>99.253996447602134</v>
      </c>
      <c r="F40" s="22"/>
      <c r="G40" s="22"/>
      <c r="H40" s="23"/>
      <c r="I40" s="22">
        <v>0</v>
      </c>
      <c r="J40" s="22">
        <v>0</v>
      </c>
      <c r="K40" s="23"/>
    </row>
    <row r="41" spans="1:11">
      <c r="A41" s="39" t="s">
        <v>41</v>
      </c>
      <c r="B41" s="38"/>
      <c r="C41" s="14">
        <f>C40</f>
        <v>1970.5</v>
      </c>
      <c r="D41" s="14">
        <f>D40</f>
        <v>1955.8</v>
      </c>
      <c r="E41" s="17">
        <f t="shared" si="38"/>
        <v>99.253996447602134</v>
      </c>
      <c r="F41" s="14">
        <f t="shared" ref="F41:G41" si="39">F40</f>
        <v>0</v>
      </c>
      <c r="G41" s="14">
        <f t="shared" si="39"/>
        <v>0</v>
      </c>
      <c r="H41" s="17"/>
      <c r="I41" s="14">
        <f t="shared" ref="I41:J41" si="40">I40</f>
        <v>0</v>
      </c>
      <c r="J41" s="14">
        <f t="shared" si="40"/>
        <v>0</v>
      </c>
      <c r="K41" s="17"/>
    </row>
    <row r="42" spans="1:11">
      <c r="A42" s="34" t="s">
        <v>44</v>
      </c>
      <c r="B42" s="69"/>
      <c r="C42" s="69"/>
      <c r="D42" s="69"/>
      <c r="E42" s="69"/>
      <c r="F42" s="69"/>
      <c r="G42" s="69"/>
      <c r="H42" s="69"/>
      <c r="I42" s="69"/>
      <c r="J42" s="69"/>
      <c r="K42" s="70"/>
    </row>
    <row r="43" spans="1:11">
      <c r="A43" s="47" t="s">
        <v>40</v>
      </c>
      <c r="B43" s="38"/>
      <c r="C43" s="22">
        <v>0</v>
      </c>
      <c r="D43" s="22">
        <v>0</v>
      </c>
      <c r="E43" s="23" t="e">
        <f t="shared" ref="E43:E48" si="41">D43/C43*100</f>
        <v>#DIV/0!</v>
      </c>
      <c r="F43" s="22"/>
      <c r="G43" s="22"/>
      <c r="H43" s="23"/>
      <c r="I43" s="22"/>
      <c r="J43" s="22"/>
      <c r="K43" s="23"/>
    </row>
    <row r="44" spans="1:11" ht="30" customHeight="1">
      <c r="A44" s="47" t="s">
        <v>45</v>
      </c>
      <c r="B44" s="38"/>
      <c r="C44" s="22">
        <v>225</v>
      </c>
      <c r="D44" s="22">
        <v>225</v>
      </c>
      <c r="E44" s="23">
        <f t="shared" si="41"/>
        <v>100</v>
      </c>
      <c r="F44" s="22"/>
      <c r="G44" s="22"/>
      <c r="H44" s="23"/>
      <c r="I44" s="22"/>
      <c r="J44" s="22"/>
      <c r="K44" s="23"/>
    </row>
    <row r="45" spans="1:11" ht="21.75" customHeight="1">
      <c r="A45" s="47" t="s">
        <v>46</v>
      </c>
      <c r="B45" s="38"/>
      <c r="C45" s="22">
        <v>195</v>
      </c>
      <c r="D45" s="22">
        <v>194.9</v>
      </c>
      <c r="E45" s="23">
        <f t="shared" si="41"/>
        <v>99.948717948717942</v>
      </c>
      <c r="F45" s="22"/>
      <c r="G45" s="22"/>
      <c r="H45" s="23"/>
      <c r="I45" s="22"/>
      <c r="J45" s="22"/>
      <c r="K45" s="23"/>
    </row>
    <row r="46" spans="1:11" ht="33.75" customHeight="1">
      <c r="A46" s="47" t="s">
        <v>47</v>
      </c>
      <c r="B46" s="38"/>
      <c r="C46" s="22">
        <v>872</v>
      </c>
      <c r="D46" s="22">
        <v>872</v>
      </c>
      <c r="E46" s="23">
        <f t="shared" si="41"/>
        <v>100</v>
      </c>
      <c r="F46" s="22">
        <v>540</v>
      </c>
      <c r="G46" s="22">
        <v>540</v>
      </c>
      <c r="H46" s="23"/>
      <c r="I46" s="22">
        <v>232</v>
      </c>
      <c r="J46" s="22">
        <v>232</v>
      </c>
      <c r="K46" s="23">
        <f t="shared" ref="K46:K48" si="42">J46/I46*100</f>
        <v>100</v>
      </c>
    </row>
    <row r="47" spans="1:11">
      <c r="A47" s="39" t="s">
        <v>41</v>
      </c>
      <c r="B47" s="61"/>
      <c r="C47" s="14">
        <f>C43+C44+C45+C46</f>
        <v>1292</v>
      </c>
      <c r="D47" s="14">
        <f>D43+D44+D45+D46</f>
        <v>1291.9000000000001</v>
      </c>
      <c r="E47" s="17">
        <f t="shared" si="41"/>
        <v>99.992260061919509</v>
      </c>
      <c r="F47" s="14">
        <f t="shared" ref="F47:G47" si="43">F43+F44+F45+F46</f>
        <v>540</v>
      </c>
      <c r="G47" s="14">
        <f t="shared" si="43"/>
        <v>540</v>
      </c>
      <c r="H47" s="17"/>
      <c r="I47" s="14">
        <f t="shared" ref="I47:J47" si="44">I43+I44+I45+I46</f>
        <v>232</v>
      </c>
      <c r="J47" s="14">
        <f t="shared" si="44"/>
        <v>232</v>
      </c>
      <c r="K47" s="17">
        <f t="shared" si="42"/>
        <v>100</v>
      </c>
    </row>
    <row r="48" spans="1:11">
      <c r="A48" s="41" t="s">
        <v>55</v>
      </c>
      <c r="B48" s="100"/>
      <c r="C48" s="31">
        <f>C31+C34+C38+C41+C47</f>
        <v>112636.1</v>
      </c>
      <c r="D48" s="31">
        <f>D31+D34+D38+D41+D47</f>
        <v>111959.40000000001</v>
      </c>
      <c r="E48" s="16">
        <f t="shared" si="41"/>
        <v>99.399215704378975</v>
      </c>
      <c r="F48" s="31">
        <f t="shared" ref="F48:G48" si="45">F31+F34+F38+F41+F47</f>
        <v>540</v>
      </c>
      <c r="G48" s="31">
        <f t="shared" si="45"/>
        <v>540</v>
      </c>
      <c r="H48" s="16"/>
      <c r="I48" s="31">
        <f t="shared" ref="I48:J48" si="46">I31+I34+I38+I41+I47</f>
        <v>109205.6</v>
      </c>
      <c r="J48" s="31">
        <f t="shared" si="46"/>
        <v>108543.70000000001</v>
      </c>
      <c r="K48" s="16">
        <f t="shared" si="42"/>
        <v>99.393895551143913</v>
      </c>
    </row>
    <row r="49" spans="1:11">
      <c r="A49" s="10" t="s">
        <v>19</v>
      </c>
      <c r="B49" s="97" t="s">
        <v>4</v>
      </c>
      <c r="C49" s="98"/>
      <c r="D49" s="98"/>
      <c r="E49" s="98"/>
      <c r="F49" s="98"/>
      <c r="G49" s="98"/>
      <c r="H49" s="98"/>
      <c r="I49" s="98"/>
      <c r="J49" s="98"/>
      <c r="K49" s="99"/>
    </row>
    <row r="50" spans="1:11">
      <c r="A50" s="34" t="s">
        <v>48</v>
      </c>
      <c r="B50" s="69"/>
      <c r="C50" s="69"/>
      <c r="D50" s="69"/>
      <c r="E50" s="69"/>
      <c r="F50" s="69"/>
      <c r="G50" s="69"/>
      <c r="H50" s="69"/>
      <c r="I50" s="69"/>
      <c r="J50" s="69"/>
      <c r="K50" s="70"/>
    </row>
    <row r="51" spans="1:11">
      <c r="A51" s="47" t="s">
        <v>40</v>
      </c>
      <c r="B51" s="38"/>
      <c r="C51" s="22">
        <v>1090.2</v>
      </c>
      <c r="D51" s="22">
        <v>1089.2</v>
      </c>
      <c r="E51" s="23">
        <f t="shared" ref="E51:E53" si="47">D51/C51*100</f>
        <v>99.908273711245641</v>
      </c>
      <c r="F51" s="22"/>
      <c r="G51" s="22"/>
      <c r="H51" s="23"/>
      <c r="I51" s="22"/>
      <c r="J51" s="22"/>
      <c r="K51" s="23"/>
    </row>
    <row r="52" spans="1:11">
      <c r="A52" s="47" t="s">
        <v>45</v>
      </c>
      <c r="B52" s="38"/>
      <c r="C52" s="22">
        <v>645</v>
      </c>
      <c r="D52" s="22">
        <v>559</v>
      </c>
      <c r="E52" s="23">
        <f t="shared" si="47"/>
        <v>86.666666666666671</v>
      </c>
      <c r="F52" s="22"/>
      <c r="G52" s="22"/>
      <c r="H52" s="23"/>
      <c r="I52" s="22"/>
      <c r="J52" s="22"/>
      <c r="K52" s="23"/>
    </row>
    <row r="53" spans="1:11">
      <c r="A53" s="65" t="s">
        <v>41</v>
      </c>
      <c r="B53" s="70"/>
      <c r="C53" s="14">
        <f>C51+C52</f>
        <v>1735.2</v>
      </c>
      <c r="D53" s="14">
        <f>D51+D52</f>
        <v>1648.2</v>
      </c>
      <c r="E53" s="17">
        <f t="shared" si="47"/>
        <v>94.986168741355456</v>
      </c>
      <c r="F53" s="14">
        <f t="shared" ref="F53:G53" si="48">F51+F52</f>
        <v>0</v>
      </c>
      <c r="G53" s="14">
        <f t="shared" si="48"/>
        <v>0</v>
      </c>
      <c r="H53" s="17"/>
      <c r="I53" s="14">
        <f t="shared" ref="I53:J53" si="49">I51+I52</f>
        <v>0</v>
      </c>
      <c r="J53" s="14">
        <f t="shared" si="49"/>
        <v>0</v>
      </c>
      <c r="K53" s="17"/>
    </row>
    <row r="54" spans="1:11">
      <c r="A54" s="34" t="s">
        <v>49</v>
      </c>
      <c r="B54" s="92"/>
      <c r="C54" s="92"/>
      <c r="D54" s="92"/>
      <c r="E54" s="92"/>
      <c r="F54" s="92"/>
      <c r="G54" s="92"/>
      <c r="H54" s="92"/>
      <c r="I54" s="92"/>
      <c r="J54" s="92"/>
      <c r="K54" s="93"/>
    </row>
    <row r="55" spans="1:11">
      <c r="A55" s="47" t="s">
        <v>40</v>
      </c>
      <c r="B55" s="38"/>
      <c r="C55" s="22">
        <v>2165.1</v>
      </c>
      <c r="D55" s="22">
        <v>1764.5</v>
      </c>
      <c r="E55" s="23">
        <f t="shared" ref="E55:E57" si="50">D55/C55*100</f>
        <v>81.497390420765797</v>
      </c>
      <c r="F55" s="22"/>
      <c r="G55" s="22"/>
      <c r="H55" s="23"/>
      <c r="I55" s="22"/>
      <c r="J55" s="22"/>
      <c r="K55" s="23"/>
    </row>
    <row r="56" spans="1:11" ht="28.5" customHeight="1">
      <c r="A56" s="47" t="s">
        <v>45</v>
      </c>
      <c r="B56" s="38"/>
      <c r="C56" s="22">
        <v>1601.4</v>
      </c>
      <c r="D56" s="22">
        <v>1601.4</v>
      </c>
      <c r="E56" s="23">
        <f t="shared" si="50"/>
        <v>100</v>
      </c>
      <c r="F56" s="22"/>
      <c r="G56" s="22"/>
      <c r="H56" s="23"/>
      <c r="I56" s="22">
        <v>1279.5</v>
      </c>
      <c r="J56" s="22">
        <v>1279.5</v>
      </c>
      <c r="K56" s="23">
        <f t="shared" ref="K56:K57" si="51">J56/I56*100</f>
        <v>100</v>
      </c>
    </row>
    <row r="57" spans="1:11">
      <c r="A57" s="65" t="s">
        <v>41</v>
      </c>
      <c r="B57" s="70"/>
      <c r="C57" s="14">
        <f>C55+C56</f>
        <v>3766.5</v>
      </c>
      <c r="D57" s="14">
        <f>D55+D56</f>
        <v>3365.9</v>
      </c>
      <c r="E57" s="17">
        <f t="shared" si="50"/>
        <v>89.364131156245847</v>
      </c>
      <c r="F57" s="14">
        <f t="shared" ref="F57:G57" si="52">F55+F56</f>
        <v>0</v>
      </c>
      <c r="G57" s="14">
        <f t="shared" si="52"/>
        <v>0</v>
      </c>
      <c r="H57" s="17"/>
      <c r="I57" s="14">
        <f t="shared" ref="I57:J57" si="53">I55+I56</f>
        <v>1279.5</v>
      </c>
      <c r="J57" s="14">
        <f t="shared" si="53"/>
        <v>1279.5</v>
      </c>
      <c r="K57" s="17">
        <f t="shared" si="51"/>
        <v>100</v>
      </c>
    </row>
    <row r="58" spans="1:11" hidden="1">
      <c r="A58" s="34" t="s">
        <v>83</v>
      </c>
      <c r="B58" s="35"/>
      <c r="C58" s="35"/>
      <c r="D58" s="35"/>
      <c r="E58" s="35"/>
      <c r="F58" s="35"/>
      <c r="G58" s="35"/>
      <c r="H58" s="35"/>
      <c r="I58" s="35"/>
      <c r="J58" s="35"/>
      <c r="K58" s="36"/>
    </row>
    <row r="59" spans="1:11" hidden="1">
      <c r="A59" s="47" t="s">
        <v>40</v>
      </c>
      <c r="B59" s="38"/>
      <c r="C59" s="22"/>
      <c r="D59" s="22"/>
      <c r="E59" s="6"/>
      <c r="F59" s="22"/>
      <c r="G59" s="22"/>
      <c r="H59" s="6"/>
      <c r="I59" s="22"/>
      <c r="J59" s="22"/>
      <c r="K59" s="6"/>
    </row>
    <row r="60" spans="1:11" hidden="1">
      <c r="A60" s="65" t="s">
        <v>41</v>
      </c>
      <c r="B60" s="70"/>
      <c r="C60" s="14">
        <f>C59</f>
        <v>0</v>
      </c>
      <c r="D60" s="14">
        <f>D59</f>
        <v>0</v>
      </c>
      <c r="E60" s="6"/>
      <c r="F60" s="14">
        <f t="shared" ref="F60:G60" si="54">F59</f>
        <v>0</v>
      </c>
      <c r="G60" s="14">
        <f t="shared" si="54"/>
        <v>0</v>
      </c>
      <c r="H60" s="6"/>
      <c r="I60" s="14">
        <f t="shared" ref="I60:J60" si="55">I59</f>
        <v>0</v>
      </c>
      <c r="J60" s="14">
        <f t="shared" si="55"/>
        <v>0</v>
      </c>
      <c r="K60" s="6"/>
    </row>
    <row r="61" spans="1:11">
      <c r="A61" s="34" t="s">
        <v>50</v>
      </c>
      <c r="B61" s="69"/>
      <c r="C61" s="69"/>
      <c r="D61" s="69"/>
      <c r="E61" s="69"/>
      <c r="F61" s="69"/>
      <c r="G61" s="69"/>
      <c r="H61" s="69"/>
      <c r="I61" s="69"/>
      <c r="J61" s="69"/>
      <c r="K61" s="70"/>
    </row>
    <row r="62" spans="1:11">
      <c r="A62" s="47" t="s">
        <v>40</v>
      </c>
      <c r="B62" s="38"/>
      <c r="C62" s="22">
        <v>200</v>
      </c>
      <c r="D62" s="22">
        <v>200</v>
      </c>
      <c r="E62" s="23">
        <f t="shared" ref="E62:E63" si="56">D62/C62*100</f>
        <v>100</v>
      </c>
      <c r="F62" s="22"/>
      <c r="G62" s="22"/>
      <c r="H62" s="23"/>
      <c r="I62" s="22"/>
      <c r="J62" s="22"/>
      <c r="K62" s="23"/>
    </row>
    <row r="63" spans="1:11">
      <c r="A63" s="39" t="s">
        <v>31</v>
      </c>
      <c r="B63" s="38"/>
      <c r="C63" s="14">
        <f>C62</f>
        <v>200</v>
      </c>
      <c r="D63" s="14">
        <f>D62</f>
        <v>200</v>
      </c>
      <c r="E63" s="17">
        <f t="shared" si="56"/>
        <v>100</v>
      </c>
      <c r="F63" s="14">
        <f t="shared" ref="F63:G63" si="57">F62</f>
        <v>0</v>
      </c>
      <c r="G63" s="14">
        <f t="shared" si="57"/>
        <v>0</v>
      </c>
      <c r="H63" s="17"/>
      <c r="I63" s="14">
        <f t="shared" ref="I63:J63" si="58">I62</f>
        <v>0</v>
      </c>
      <c r="J63" s="14">
        <f t="shared" si="58"/>
        <v>0</v>
      </c>
      <c r="K63" s="17"/>
    </row>
    <row r="64" spans="1:11">
      <c r="A64" s="34" t="s">
        <v>51</v>
      </c>
      <c r="B64" s="69"/>
      <c r="C64" s="69"/>
      <c r="D64" s="69"/>
      <c r="E64" s="69"/>
      <c r="F64" s="69"/>
      <c r="G64" s="69"/>
      <c r="H64" s="69"/>
      <c r="I64" s="69"/>
      <c r="J64" s="69"/>
      <c r="K64" s="70"/>
    </row>
    <row r="65" spans="1:11" ht="33" customHeight="1">
      <c r="A65" s="47" t="s">
        <v>38</v>
      </c>
      <c r="B65" s="38"/>
      <c r="C65" s="22">
        <v>506.2</v>
      </c>
      <c r="D65" s="22">
        <v>506.2</v>
      </c>
      <c r="E65" s="23">
        <f t="shared" ref="E65:E66" si="59">D65/C65*100</f>
        <v>100</v>
      </c>
      <c r="F65" s="22"/>
      <c r="G65" s="22"/>
      <c r="H65" s="23"/>
      <c r="I65" s="22">
        <v>506.2</v>
      </c>
      <c r="J65" s="22">
        <v>506.2</v>
      </c>
      <c r="K65" s="23">
        <f t="shared" ref="K65:K66" si="60">J65/I65*100</f>
        <v>100</v>
      </c>
    </row>
    <row r="66" spans="1:11">
      <c r="A66" s="39" t="s">
        <v>31</v>
      </c>
      <c r="B66" s="61"/>
      <c r="C66" s="14">
        <f>C65</f>
        <v>506.2</v>
      </c>
      <c r="D66" s="14">
        <f>D65</f>
        <v>506.2</v>
      </c>
      <c r="E66" s="17">
        <f t="shared" si="59"/>
        <v>100</v>
      </c>
      <c r="F66" s="14">
        <f t="shared" ref="F66:G66" si="61">F65</f>
        <v>0</v>
      </c>
      <c r="G66" s="14">
        <f t="shared" si="61"/>
        <v>0</v>
      </c>
      <c r="H66" s="17"/>
      <c r="I66" s="14">
        <f t="shared" ref="I66:J66" si="62">I65</f>
        <v>506.2</v>
      </c>
      <c r="J66" s="14">
        <f t="shared" si="62"/>
        <v>506.2</v>
      </c>
      <c r="K66" s="17">
        <f t="shared" si="60"/>
        <v>100</v>
      </c>
    </row>
    <row r="67" spans="1:11">
      <c r="A67" s="34" t="s">
        <v>52</v>
      </c>
      <c r="B67" s="69"/>
      <c r="C67" s="69"/>
      <c r="D67" s="69"/>
      <c r="E67" s="69"/>
      <c r="F67" s="69"/>
      <c r="G67" s="69"/>
      <c r="H67" s="69"/>
      <c r="I67" s="69"/>
      <c r="J67" s="69"/>
      <c r="K67" s="70"/>
    </row>
    <row r="68" spans="1:11">
      <c r="A68" s="96" t="s">
        <v>40</v>
      </c>
      <c r="B68" s="70"/>
      <c r="C68" s="23">
        <v>320</v>
      </c>
      <c r="D68" s="23">
        <v>320</v>
      </c>
      <c r="E68" s="23">
        <f t="shared" ref="E68:E70" si="63">D68/C68*100</f>
        <v>100</v>
      </c>
      <c r="F68" s="23"/>
      <c r="G68" s="23"/>
      <c r="H68" s="23"/>
      <c r="I68" s="23"/>
      <c r="J68" s="23"/>
      <c r="K68" s="23"/>
    </row>
    <row r="69" spans="1:11">
      <c r="A69" s="101" t="s">
        <v>31</v>
      </c>
      <c r="B69" s="101"/>
      <c r="C69" s="17">
        <f>C68</f>
        <v>320</v>
      </c>
      <c r="D69" s="17">
        <f>D68</f>
        <v>320</v>
      </c>
      <c r="E69" s="17">
        <f t="shared" si="63"/>
        <v>100</v>
      </c>
      <c r="F69" s="17"/>
      <c r="G69" s="17"/>
      <c r="H69" s="17"/>
      <c r="I69" s="17">
        <f t="shared" ref="I69:J69" si="64">I68</f>
        <v>0</v>
      </c>
      <c r="J69" s="17">
        <f t="shared" si="64"/>
        <v>0</v>
      </c>
      <c r="K69" s="17"/>
    </row>
    <row r="70" spans="1:11">
      <c r="A70" s="102" t="s">
        <v>55</v>
      </c>
      <c r="B70" s="103"/>
      <c r="C70" s="15">
        <f>C53+C57+C60+C63+C66+C69</f>
        <v>6527.9</v>
      </c>
      <c r="D70" s="15">
        <f>D53+D57+D60+D63+D66+D69</f>
        <v>6040.3</v>
      </c>
      <c r="E70" s="7">
        <f t="shared" si="63"/>
        <v>92.530522832763992</v>
      </c>
      <c r="F70" s="15">
        <f t="shared" ref="F70:G70" si="65">F53+F57+F60+F63+F66+F69</f>
        <v>0</v>
      </c>
      <c r="G70" s="15">
        <f t="shared" si="65"/>
        <v>0</v>
      </c>
      <c r="H70" s="7"/>
      <c r="I70" s="15">
        <f t="shared" ref="I70:J70" si="66">I53+I57+I60+I63+I66+I69</f>
        <v>1785.7</v>
      </c>
      <c r="J70" s="15">
        <f t="shared" si="66"/>
        <v>1785.7</v>
      </c>
      <c r="K70" s="7">
        <f t="shared" ref="K70" si="67">J70/I70*100</f>
        <v>100</v>
      </c>
    </row>
    <row r="71" spans="1:11">
      <c r="A71" s="11" t="s">
        <v>20</v>
      </c>
      <c r="B71" s="53" t="s">
        <v>5</v>
      </c>
      <c r="C71" s="54"/>
      <c r="D71" s="54"/>
      <c r="E71" s="54"/>
      <c r="F71" s="54"/>
      <c r="G71" s="54"/>
      <c r="H71" s="54"/>
      <c r="I71" s="54"/>
      <c r="J71" s="54"/>
      <c r="K71" s="55"/>
    </row>
    <row r="72" spans="1:11">
      <c r="A72" s="91" t="s">
        <v>53</v>
      </c>
      <c r="B72" s="92"/>
      <c r="C72" s="92"/>
      <c r="D72" s="92"/>
      <c r="E72" s="92"/>
      <c r="F72" s="92"/>
      <c r="G72" s="92"/>
      <c r="H72" s="92"/>
      <c r="I72" s="92"/>
      <c r="J72" s="92"/>
      <c r="K72" s="93"/>
    </row>
    <row r="73" spans="1:11">
      <c r="A73" s="81" t="s">
        <v>40</v>
      </c>
      <c r="B73" s="70"/>
      <c r="C73" s="6">
        <v>639</v>
      </c>
      <c r="D73" s="6">
        <v>634.20000000000005</v>
      </c>
      <c r="E73" s="6">
        <f t="shared" ref="E73:E74" si="68">D73/C73*100</f>
        <v>99.248826291079823</v>
      </c>
      <c r="F73" s="6"/>
      <c r="G73" s="6"/>
      <c r="H73" s="6"/>
      <c r="I73" s="6"/>
      <c r="J73" s="6"/>
      <c r="K73" s="6"/>
    </row>
    <row r="74" spans="1:11">
      <c r="A74" s="91" t="s">
        <v>41</v>
      </c>
      <c r="B74" s="93"/>
      <c r="C74" s="13">
        <f>C73</f>
        <v>639</v>
      </c>
      <c r="D74" s="13">
        <f>D73</f>
        <v>634.20000000000005</v>
      </c>
      <c r="E74" s="13">
        <f t="shared" si="68"/>
        <v>99.248826291079823</v>
      </c>
      <c r="F74" s="13">
        <f t="shared" ref="F74:G74" si="69">F73</f>
        <v>0</v>
      </c>
      <c r="G74" s="13">
        <f t="shared" si="69"/>
        <v>0</v>
      </c>
      <c r="H74" s="13"/>
      <c r="I74" s="13">
        <f t="shared" ref="I74:J74" si="70">I73</f>
        <v>0</v>
      </c>
      <c r="J74" s="13">
        <f t="shared" si="70"/>
        <v>0</v>
      </c>
      <c r="K74" s="13"/>
    </row>
    <row r="75" spans="1:11">
      <c r="A75" s="91" t="s">
        <v>54</v>
      </c>
      <c r="B75" s="92"/>
      <c r="C75" s="92"/>
      <c r="D75" s="92"/>
      <c r="E75" s="92"/>
      <c r="F75" s="92"/>
      <c r="G75" s="92"/>
      <c r="H75" s="92"/>
      <c r="I75" s="92"/>
      <c r="J75" s="92"/>
      <c r="K75" s="93"/>
    </row>
    <row r="76" spans="1:11">
      <c r="A76" s="81" t="s">
        <v>40</v>
      </c>
      <c r="B76" s="70"/>
      <c r="C76" s="6">
        <v>26</v>
      </c>
      <c r="D76" s="6">
        <v>26</v>
      </c>
      <c r="E76" s="6">
        <f t="shared" ref="E76:E80" si="71">D76/C76*100</f>
        <v>100</v>
      </c>
      <c r="F76" s="6"/>
      <c r="G76" s="6"/>
      <c r="H76" s="6"/>
      <c r="I76" s="6"/>
      <c r="J76" s="6"/>
      <c r="K76" s="6"/>
    </row>
    <row r="77" spans="1:11" ht="34.5" customHeight="1">
      <c r="A77" s="81" t="s">
        <v>45</v>
      </c>
      <c r="B77" s="70"/>
      <c r="C77" s="6">
        <v>324</v>
      </c>
      <c r="D77" s="6">
        <v>323.89999999999998</v>
      </c>
      <c r="E77" s="6">
        <f t="shared" si="71"/>
        <v>99.96913580246914</v>
      </c>
      <c r="F77" s="6"/>
      <c r="G77" s="6"/>
      <c r="H77" s="6"/>
      <c r="I77" s="6"/>
      <c r="J77" s="6"/>
      <c r="K77" s="6"/>
    </row>
    <row r="78" spans="1:11" ht="18" customHeight="1">
      <c r="A78" s="47" t="s">
        <v>46</v>
      </c>
      <c r="B78" s="38"/>
      <c r="C78" s="6">
        <v>90</v>
      </c>
      <c r="D78" s="6">
        <v>90</v>
      </c>
      <c r="E78" s="6">
        <f t="shared" si="71"/>
        <v>100</v>
      </c>
      <c r="F78" s="6"/>
      <c r="G78" s="6"/>
      <c r="H78" s="6"/>
      <c r="I78" s="6"/>
      <c r="J78" s="6"/>
      <c r="K78" s="6"/>
    </row>
    <row r="79" spans="1:11" ht="35.25" customHeight="1">
      <c r="A79" s="47" t="s">
        <v>47</v>
      </c>
      <c r="B79" s="38"/>
      <c r="C79" s="6">
        <v>101</v>
      </c>
      <c r="D79" s="6">
        <v>101</v>
      </c>
      <c r="E79" s="6">
        <f t="shared" si="71"/>
        <v>100</v>
      </c>
      <c r="F79" s="6"/>
      <c r="G79" s="6"/>
      <c r="H79" s="6"/>
      <c r="I79" s="6"/>
      <c r="J79" s="6"/>
      <c r="K79" s="6"/>
    </row>
    <row r="80" spans="1:11" ht="17.25" customHeight="1">
      <c r="A80" s="39" t="s">
        <v>41</v>
      </c>
      <c r="B80" s="61"/>
      <c r="C80" s="13">
        <f>C76+C77+C78+C79</f>
        <v>541</v>
      </c>
      <c r="D80" s="13">
        <f>D76+D77+D78+D79</f>
        <v>540.9</v>
      </c>
      <c r="E80" s="13">
        <f t="shared" si="71"/>
        <v>99.981515711645102</v>
      </c>
      <c r="F80" s="13">
        <f t="shared" ref="F80:G80" si="72">F76+F77+F78+F79</f>
        <v>0</v>
      </c>
      <c r="G80" s="13">
        <f t="shared" si="72"/>
        <v>0</v>
      </c>
      <c r="H80" s="13"/>
      <c r="I80" s="13">
        <f t="shared" ref="I80:J80" si="73">I76+I77+I78+I79</f>
        <v>0</v>
      </c>
      <c r="J80" s="13">
        <f t="shared" si="73"/>
        <v>0</v>
      </c>
      <c r="K80" s="13"/>
    </row>
    <row r="81" spans="1:11" ht="15.75" customHeight="1">
      <c r="A81" s="102" t="s">
        <v>55</v>
      </c>
      <c r="B81" s="103"/>
      <c r="C81" s="15">
        <f>C74+C80</f>
        <v>1180</v>
      </c>
      <c r="D81" s="15">
        <f>D74+D80</f>
        <v>1175.0999999999999</v>
      </c>
      <c r="E81" s="7">
        <f t="shared" ref="E81" si="74">D81/C81*100</f>
        <v>99.584745762711862</v>
      </c>
      <c r="F81" s="15">
        <f t="shared" ref="F81:G81" si="75">F74+F80</f>
        <v>0</v>
      </c>
      <c r="G81" s="15">
        <f t="shared" si="75"/>
        <v>0</v>
      </c>
      <c r="H81" s="7"/>
      <c r="I81" s="15">
        <f t="shared" ref="I81:J81" si="76">I74+I80</f>
        <v>0</v>
      </c>
      <c r="J81" s="15">
        <f t="shared" si="76"/>
        <v>0</v>
      </c>
      <c r="K81" s="7"/>
    </row>
    <row r="82" spans="1:11" ht="16.5" customHeight="1">
      <c r="A82" s="12" t="s">
        <v>21</v>
      </c>
      <c r="B82" s="53" t="s">
        <v>6</v>
      </c>
      <c r="C82" s="54"/>
      <c r="D82" s="54"/>
      <c r="E82" s="54"/>
      <c r="F82" s="54"/>
      <c r="G82" s="54"/>
      <c r="H82" s="54"/>
      <c r="I82" s="54"/>
      <c r="J82" s="54"/>
      <c r="K82" s="55"/>
    </row>
    <row r="83" spans="1:11" ht="32.25" customHeight="1">
      <c r="A83" s="34" t="s">
        <v>112</v>
      </c>
      <c r="B83" s="69"/>
      <c r="C83" s="69"/>
      <c r="D83" s="69"/>
      <c r="E83" s="69"/>
      <c r="F83" s="69"/>
      <c r="G83" s="69"/>
      <c r="H83" s="69"/>
      <c r="I83" s="69"/>
      <c r="J83" s="69"/>
      <c r="K83" s="70"/>
    </row>
    <row r="84" spans="1:11" s="5" customFormat="1">
      <c r="A84" s="37" t="s">
        <v>40</v>
      </c>
      <c r="B84" s="38"/>
      <c r="C84" s="23">
        <v>620</v>
      </c>
      <c r="D84" s="23">
        <v>620</v>
      </c>
      <c r="E84" s="23">
        <f t="shared" ref="E84:E86" si="77">D84/C84*100</f>
        <v>100</v>
      </c>
      <c r="F84" s="23"/>
      <c r="G84" s="23"/>
      <c r="H84" s="23"/>
      <c r="I84" s="23"/>
      <c r="J84" s="23"/>
      <c r="K84" s="23"/>
    </row>
    <row r="85" spans="1:11" ht="30.75" customHeight="1">
      <c r="A85" s="37" t="s">
        <v>56</v>
      </c>
      <c r="B85" s="38"/>
      <c r="C85" s="23">
        <v>7200</v>
      </c>
      <c r="D85" s="23">
        <v>7170.9</v>
      </c>
      <c r="E85" s="23">
        <f t="shared" si="77"/>
        <v>99.595833333333331</v>
      </c>
      <c r="F85" s="23"/>
      <c r="G85" s="23"/>
      <c r="H85" s="23"/>
      <c r="I85" s="23"/>
      <c r="J85" s="23"/>
      <c r="K85" s="23"/>
    </row>
    <row r="86" spans="1:11">
      <c r="A86" s="91" t="s">
        <v>41</v>
      </c>
      <c r="B86" s="93"/>
      <c r="C86" s="17">
        <f>C84+C85</f>
        <v>7820</v>
      </c>
      <c r="D86" s="17">
        <f>D84+D85</f>
        <v>7790.9</v>
      </c>
      <c r="E86" s="17">
        <f t="shared" si="77"/>
        <v>99.627877237851663</v>
      </c>
      <c r="F86" s="17">
        <f t="shared" ref="F86:G86" si="78">F84+F85</f>
        <v>0</v>
      </c>
      <c r="G86" s="17">
        <f t="shared" si="78"/>
        <v>0</v>
      </c>
      <c r="H86" s="17"/>
      <c r="I86" s="17">
        <f t="shared" ref="I86:J86" si="79">I84+I85</f>
        <v>0</v>
      </c>
      <c r="J86" s="17">
        <f t="shared" si="79"/>
        <v>0</v>
      </c>
      <c r="K86" s="17"/>
    </row>
    <row r="87" spans="1:11">
      <c r="A87" s="91" t="s">
        <v>57</v>
      </c>
      <c r="B87" s="92"/>
      <c r="C87" s="92"/>
      <c r="D87" s="92"/>
      <c r="E87" s="92"/>
      <c r="F87" s="92"/>
      <c r="G87" s="92"/>
      <c r="H87" s="92"/>
      <c r="I87" s="92"/>
      <c r="J87" s="92"/>
      <c r="K87" s="93"/>
    </row>
    <row r="88" spans="1:11">
      <c r="A88" s="37" t="s">
        <v>40</v>
      </c>
      <c r="B88" s="38"/>
      <c r="C88" s="6">
        <v>6963.6</v>
      </c>
      <c r="D88" s="6">
        <v>6963.6</v>
      </c>
      <c r="E88" s="6">
        <f t="shared" ref="E88:E89" si="80">D88/C88*100</f>
        <v>100</v>
      </c>
      <c r="F88" s="6"/>
      <c r="G88" s="6"/>
      <c r="H88" s="6"/>
      <c r="I88" s="6"/>
      <c r="J88" s="6"/>
      <c r="K88" s="6"/>
    </row>
    <row r="89" spans="1:11">
      <c r="A89" s="60" t="s">
        <v>41</v>
      </c>
      <c r="B89" s="61"/>
      <c r="C89" s="13">
        <f>C88</f>
        <v>6963.6</v>
      </c>
      <c r="D89" s="13">
        <f>D88</f>
        <v>6963.6</v>
      </c>
      <c r="E89" s="13">
        <f t="shared" si="80"/>
        <v>100</v>
      </c>
      <c r="F89" s="13">
        <f t="shared" ref="F89:G89" si="81">F88</f>
        <v>0</v>
      </c>
      <c r="G89" s="13">
        <f t="shared" si="81"/>
        <v>0</v>
      </c>
      <c r="H89" s="13"/>
      <c r="I89" s="13">
        <f t="shared" ref="I89:J89" si="82">I88</f>
        <v>0</v>
      </c>
      <c r="J89" s="13">
        <f t="shared" si="82"/>
        <v>0</v>
      </c>
      <c r="K89" s="13"/>
    </row>
    <row r="90" spans="1:11" ht="34.5" customHeight="1">
      <c r="A90" s="91" t="s">
        <v>58</v>
      </c>
      <c r="B90" s="69"/>
      <c r="C90" s="69"/>
      <c r="D90" s="69"/>
      <c r="E90" s="69"/>
      <c r="F90" s="69"/>
      <c r="G90" s="69"/>
      <c r="H90" s="69"/>
      <c r="I90" s="69"/>
      <c r="J90" s="69"/>
      <c r="K90" s="70"/>
    </row>
    <row r="91" spans="1:11" ht="18.75" customHeight="1">
      <c r="A91" s="37" t="s">
        <v>40</v>
      </c>
      <c r="B91" s="38"/>
      <c r="C91" s="23">
        <v>50</v>
      </c>
      <c r="D91" s="23">
        <v>50</v>
      </c>
      <c r="E91" s="23">
        <f t="shared" ref="E91:E94" si="83">D91/C91*100</f>
        <v>100</v>
      </c>
      <c r="F91" s="23"/>
      <c r="G91" s="23"/>
      <c r="H91" s="23"/>
      <c r="I91" s="23"/>
      <c r="J91" s="23"/>
      <c r="K91" s="23"/>
    </row>
    <row r="92" spans="1:11" ht="34.5" customHeight="1">
      <c r="A92" s="37" t="s">
        <v>56</v>
      </c>
      <c r="B92" s="38"/>
      <c r="C92" s="23">
        <v>198.8</v>
      </c>
      <c r="D92" s="23">
        <v>198.8</v>
      </c>
      <c r="E92" s="23">
        <f t="shared" si="83"/>
        <v>100</v>
      </c>
      <c r="F92" s="23"/>
      <c r="G92" s="23"/>
      <c r="H92" s="23"/>
      <c r="I92" s="23"/>
      <c r="J92" s="23"/>
      <c r="K92" s="23"/>
    </row>
    <row r="93" spans="1:11">
      <c r="A93" s="60" t="s">
        <v>41</v>
      </c>
      <c r="B93" s="61"/>
      <c r="C93" s="17">
        <f>C91+C92</f>
        <v>248.8</v>
      </c>
      <c r="D93" s="17">
        <f>D91+D92</f>
        <v>248.8</v>
      </c>
      <c r="E93" s="23">
        <f t="shared" si="83"/>
        <v>100</v>
      </c>
      <c r="F93" s="17"/>
      <c r="G93" s="17">
        <f t="shared" ref="G93" si="84">G91+G92</f>
        <v>0</v>
      </c>
      <c r="H93" s="23"/>
      <c r="I93" s="17"/>
      <c r="J93" s="17">
        <f t="shared" ref="J93" si="85">J91+J92</f>
        <v>0</v>
      </c>
      <c r="K93" s="23"/>
    </row>
    <row r="94" spans="1:11">
      <c r="A94" s="51" t="s">
        <v>55</v>
      </c>
      <c r="B94" s="52"/>
      <c r="C94" s="18">
        <f>C86+C89+C93</f>
        <v>15032.4</v>
      </c>
      <c r="D94" s="18">
        <f>D86+D89+D93</f>
        <v>15003.3</v>
      </c>
      <c r="E94" s="23">
        <f t="shared" si="83"/>
        <v>99.806418136824462</v>
      </c>
      <c r="F94" s="18"/>
      <c r="G94" s="18">
        <f t="shared" ref="G94" si="86">G86+G89+G93</f>
        <v>0</v>
      </c>
      <c r="H94" s="23"/>
      <c r="I94" s="18"/>
      <c r="J94" s="18">
        <f t="shared" ref="J94" si="87">J86+J89+J93</f>
        <v>0</v>
      </c>
      <c r="K94" s="23"/>
    </row>
    <row r="95" spans="1:11">
      <c r="A95" s="10" t="s">
        <v>22</v>
      </c>
      <c r="B95" s="53" t="s">
        <v>7</v>
      </c>
      <c r="C95" s="54"/>
      <c r="D95" s="54"/>
      <c r="E95" s="54"/>
      <c r="F95" s="54"/>
      <c r="G95" s="54"/>
      <c r="H95" s="54"/>
      <c r="I95" s="54"/>
      <c r="J95" s="54"/>
      <c r="K95" s="55"/>
    </row>
    <row r="96" spans="1:11">
      <c r="A96" s="91" t="s">
        <v>59</v>
      </c>
      <c r="B96" s="92"/>
      <c r="C96" s="92"/>
      <c r="D96" s="92"/>
      <c r="E96" s="92"/>
      <c r="F96" s="92"/>
      <c r="G96" s="92"/>
      <c r="H96" s="92"/>
      <c r="I96" s="92"/>
      <c r="J96" s="92"/>
      <c r="K96" s="93"/>
    </row>
    <row r="97" spans="1:11" ht="28.5" customHeight="1">
      <c r="A97" s="37" t="s">
        <v>45</v>
      </c>
      <c r="B97" s="38"/>
      <c r="C97" s="23">
        <v>15668.3</v>
      </c>
      <c r="D97" s="23">
        <v>15668.3</v>
      </c>
      <c r="E97" s="23">
        <f t="shared" ref="E97:E101" si="88">D97/C97*100</f>
        <v>100</v>
      </c>
      <c r="F97" s="23"/>
      <c r="G97" s="23"/>
      <c r="H97" s="23"/>
      <c r="I97" s="23">
        <v>994.5</v>
      </c>
      <c r="J97" s="23">
        <v>994.5</v>
      </c>
      <c r="K97" s="23">
        <f t="shared" ref="K97:K101" si="89">J97/I97*100</f>
        <v>100</v>
      </c>
    </row>
    <row r="98" spans="1:11">
      <c r="A98" s="47" t="s">
        <v>46</v>
      </c>
      <c r="B98" s="38"/>
      <c r="C98" s="23">
        <v>1203.5999999999999</v>
      </c>
      <c r="D98" s="23">
        <v>1203.5</v>
      </c>
      <c r="E98" s="23">
        <f t="shared" si="88"/>
        <v>99.991691591890998</v>
      </c>
      <c r="F98" s="23"/>
      <c r="G98" s="23"/>
      <c r="H98" s="23"/>
      <c r="I98" s="23"/>
      <c r="J98" s="23"/>
      <c r="K98" s="23"/>
    </row>
    <row r="99" spans="1:11" ht="30.75" customHeight="1">
      <c r="A99" s="47" t="s">
        <v>47</v>
      </c>
      <c r="B99" s="38"/>
      <c r="C99" s="23">
        <v>330</v>
      </c>
      <c r="D99" s="23">
        <v>330</v>
      </c>
      <c r="E99" s="23">
        <f t="shared" si="88"/>
        <v>100</v>
      </c>
      <c r="F99" s="23"/>
      <c r="G99" s="23"/>
      <c r="H99" s="23"/>
      <c r="I99" s="23"/>
      <c r="J99" s="23"/>
      <c r="K99" s="23"/>
    </row>
    <row r="100" spans="1:11" ht="33.75" customHeight="1">
      <c r="A100" s="47" t="s">
        <v>60</v>
      </c>
      <c r="B100" s="38"/>
      <c r="C100" s="23">
        <v>50</v>
      </c>
      <c r="D100" s="23">
        <v>43.9</v>
      </c>
      <c r="E100" s="23">
        <f t="shared" si="88"/>
        <v>87.8</v>
      </c>
      <c r="F100" s="23"/>
      <c r="G100" s="23"/>
      <c r="H100" s="23"/>
      <c r="I100" s="23"/>
      <c r="J100" s="23"/>
      <c r="K100" s="23"/>
    </row>
    <row r="101" spans="1:11">
      <c r="A101" s="60" t="s">
        <v>41</v>
      </c>
      <c r="B101" s="61"/>
      <c r="C101" s="17">
        <f>C97+C98+C99+C100</f>
        <v>17251.899999999998</v>
      </c>
      <c r="D101" s="17">
        <f>D97+D98+D99+D100</f>
        <v>17245.7</v>
      </c>
      <c r="E101" s="17">
        <f t="shared" si="88"/>
        <v>99.96406192941069</v>
      </c>
      <c r="F101" s="17">
        <f t="shared" ref="F101:G101" si="90">F97+F98+F99+F100</f>
        <v>0</v>
      </c>
      <c r="G101" s="17">
        <f t="shared" si="90"/>
        <v>0</v>
      </c>
      <c r="H101" s="17"/>
      <c r="I101" s="17">
        <f t="shared" ref="I101:J101" si="91">I97+I98+I99+I100</f>
        <v>994.5</v>
      </c>
      <c r="J101" s="17">
        <f t="shared" si="91"/>
        <v>994.5</v>
      </c>
      <c r="K101" s="17">
        <f t="shared" si="89"/>
        <v>100</v>
      </c>
    </row>
    <row r="102" spans="1:11">
      <c r="A102" s="58" t="s">
        <v>61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7"/>
    </row>
    <row r="103" spans="1:11">
      <c r="A103" s="37" t="s">
        <v>40</v>
      </c>
      <c r="B103" s="38"/>
      <c r="C103" s="23">
        <v>250</v>
      </c>
      <c r="D103" s="23">
        <v>249.7</v>
      </c>
      <c r="E103" s="23">
        <f t="shared" ref="E103:E104" si="92">D103/C103*100</f>
        <v>99.88</v>
      </c>
      <c r="F103" s="23"/>
      <c r="G103" s="23"/>
      <c r="H103" s="23"/>
      <c r="I103" s="23"/>
      <c r="J103" s="23"/>
      <c r="K103" s="23"/>
    </row>
    <row r="104" spans="1:11">
      <c r="A104" s="60" t="s">
        <v>41</v>
      </c>
      <c r="B104" s="61"/>
      <c r="C104" s="17">
        <f>C103</f>
        <v>250</v>
      </c>
      <c r="D104" s="17">
        <f>D103</f>
        <v>249.7</v>
      </c>
      <c r="E104" s="17">
        <f t="shared" si="92"/>
        <v>99.88</v>
      </c>
      <c r="F104" s="17">
        <f t="shared" ref="F104:G104" si="93">F103</f>
        <v>0</v>
      </c>
      <c r="G104" s="17">
        <f t="shared" si="93"/>
        <v>0</v>
      </c>
      <c r="H104" s="17"/>
      <c r="I104" s="17">
        <f t="shared" ref="I104:J104" si="94">I103</f>
        <v>0</v>
      </c>
      <c r="J104" s="17">
        <f t="shared" si="94"/>
        <v>0</v>
      </c>
      <c r="K104" s="17"/>
    </row>
    <row r="105" spans="1:11">
      <c r="A105" s="91" t="s">
        <v>62</v>
      </c>
      <c r="B105" s="92"/>
      <c r="C105" s="92"/>
      <c r="D105" s="92"/>
      <c r="E105" s="92"/>
      <c r="F105" s="92"/>
      <c r="G105" s="92"/>
      <c r="H105" s="92"/>
      <c r="I105" s="92"/>
      <c r="J105" s="92"/>
      <c r="K105" s="93"/>
    </row>
    <row r="106" spans="1:11">
      <c r="A106" s="37" t="s">
        <v>45</v>
      </c>
      <c r="B106" s="38"/>
      <c r="C106" s="23">
        <v>50</v>
      </c>
      <c r="D106" s="23">
        <v>50</v>
      </c>
      <c r="E106" s="23">
        <f t="shared" ref="E106:E110" si="95">D106/C106*100</f>
        <v>100</v>
      </c>
      <c r="F106" s="23"/>
      <c r="G106" s="23"/>
      <c r="H106" s="23"/>
      <c r="I106" s="23"/>
      <c r="J106" s="23"/>
      <c r="K106" s="23"/>
    </row>
    <row r="107" spans="1:11">
      <c r="A107" s="47" t="s">
        <v>46</v>
      </c>
      <c r="B107" s="38"/>
      <c r="C107" s="23">
        <v>50</v>
      </c>
      <c r="D107" s="23">
        <v>50</v>
      </c>
      <c r="E107" s="23">
        <f t="shared" si="95"/>
        <v>100</v>
      </c>
      <c r="F107" s="23"/>
      <c r="G107" s="23"/>
      <c r="H107" s="23"/>
      <c r="I107" s="23"/>
      <c r="J107" s="23"/>
      <c r="K107" s="23"/>
    </row>
    <row r="108" spans="1:11" ht="32.25" customHeight="1">
      <c r="A108" s="47" t="s">
        <v>47</v>
      </c>
      <c r="B108" s="38"/>
      <c r="C108" s="23">
        <v>50</v>
      </c>
      <c r="D108" s="23">
        <v>50</v>
      </c>
      <c r="E108" s="23">
        <f t="shared" si="95"/>
        <v>100</v>
      </c>
      <c r="F108" s="23"/>
      <c r="G108" s="23"/>
      <c r="H108" s="23"/>
      <c r="I108" s="23"/>
      <c r="J108" s="23"/>
      <c r="K108" s="23"/>
    </row>
    <row r="109" spans="1:11" ht="30" customHeight="1">
      <c r="A109" s="47" t="s">
        <v>60</v>
      </c>
      <c r="B109" s="38"/>
      <c r="C109" s="23">
        <v>50</v>
      </c>
      <c r="D109" s="23">
        <v>48.5</v>
      </c>
      <c r="E109" s="23">
        <f t="shared" si="95"/>
        <v>97</v>
      </c>
      <c r="F109" s="23"/>
      <c r="G109" s="23"/>
      <c r="H109" s="23"/>
      <c r="I109" s="23"/>
      <c r="J109" s="23"/>
      <c r="K109" s="23"/>
    </row>
    <row r="110" spans="1:11">
      <c r="A110" s="60" t="s">
        <v>41</v>
      </c>
      <c r="B110" s="61"/>
      <c r="C110" s="17">
        <f>C106+C107+C108+C109</f>
        <v>200</v>
      </c>
      <c r="D110" s="17">
        <f>D106+D107+D108+D109</f>
        <v>198.5</v>
      </c>
      <c r="E110" s="17">
        <f t="shared" si="95"/>
        <v>99.25</v>
      </c>
      <c r="F110" s="17">
        <f t="shared" ref="F110:G110" si="96">F106+F107+F108+F109</f>
        <v>0</v>
      </c>
      <c r="G110" s="17">
        <f t="shared" si="96"/>
        <v>0</v>
      </c>
      <c r="H110" s="17"/>
      <c r="I110" s="17">
        <f t="shared" ref="I110:J110" si="97">I106+I107+I108+I109</f>
        <v>0</v>
      </c>
      <c r="J110" s="17">
        <f t="shared" si="97"/>
        <v>0</v>
      </c>
      <c r="K110" s="17"/>
    </row>
    <row r="111" spans="1:11">
      <c r="A111" s="91" t="s">
        <v>63</v>
      </c>
      <c r="B111" s="92"/>
      <c r="C111" s="92"/>
      <c r="D111" s="92"/>
      <c r="E111" s="92"/>
      <c r="F111" s="92"/>
      <c r="G111" s="92"/>
      <c r="H111" s="92"/>
      <c r="I111" s="92"/>
      <c r="J111" s="92"/>
      <c r="K111" s="93"/>
    </row>
    <row r="112" spans="1:11">
      <c r="A112" s="37" t="s">
        <v>40</v>
      </c>
      <c r="B112" s="38"/>
      <c r="C112" s="23">
        <v>53</v>
      </c>
      <c r="D112" s="23">
        <v>53</v>
      </c>
      <c r="E112" s="23">
        <f t="shared" ref="E112:E115" si="98">D112/C112*100</f>
        <v>100</v>
      </c>
      <c r="F112" s="23"/>
      <c r="G112" s="23"/>
      <c r="H112" s="23"/>
      <c r="I112" s="23"/>
      <c r="J112" s="23"/>
      <c r="K112" s="23"/>
    </row>
    <row r="113" spans="1:11" ht="30" customHeight="1">
      <c r="A113" s="37" t="s">
        <v>45</v>
      </c>
      <c r="B113" s="38"/>
      <c r="C113" s="23">
        <v>70</v>
      </c>
      <c r="D113" s="23">
        <v>70</v>
      </c>
      <c r="E113" s="23">
        <f t="shared" si="98"/>
        <v>100</v>
      </c>
      <c r="F113" s="23"/>
      <c r="G113" s="23"/>
      <c r="H113" s="23"/>
      <c r="I113" s="23"/>
      <c r="J113" s="23"/>
      <c r="K113" s="23"/>
    </row>
    <row r="114" spans="1:11" ht="30.75" customHeight="1">
      <c r="A114" s="47" t="s">
        <v>60</v>
      </c>
      <c r="B114" s="38"/>
      <c r="C114" s="23">
        <v>77</v>
      </c>
      <c r="D114" s="23">
        <v>66.2</v>
      </c>
      <c r="E114" s="23">
        <f t="shared" si="98"/>
        <v>85.974025974025977</v>
      </c>
      <c r="F114" s="23"/>
      <c r="G114" s="23"/>
      <c r="H114" s="23"/>
      <c r="I114" s="23"/>
      <c r="J114" s="23"/>
      <c r="K114" s="23"/>
    </row>
    <row r="115" spans="1:11">
      <c r="A115" s="60" t="s">
        <v>41</v>
      </c>
      <c r="B115" s="61"/>
      <c r="C115" s="17">
        <f>C112+C113+C114</f>
        <v>200</v>
      </c>
      <c r="D115" s="17">
        <f>D112+D113+D114</f>
        <v>189.2</v>
      </c>
      <c r="E115" s="17">
        <f t="shared" si="98"/>
        <v>94.6</v>
      </c>
      <c r="F115" s="17">
        <f t="shared" ref="F115:G115" si="99">F112+F113+F114</f>
        <v>0</v>
      </c>
      <c r="G115" s="17">
        <f t="shared" si="99"/>
        <v>0</v>
      </c>
      <c r="H115" s="17"/>
      <c r="I115" s="17">
        <f t="shared" ref="I115:J115" si="100">I112+I113+I114</f>
        <v>0</v>
      </c>
      <c r="J115" s="17">
        <f t="shared" si="100"/>
        <v>0</v>
      </c>
      <c r="K115" s="17"/>
    </row>
    <row r="116" spans="1:11">
      <c r="A116" s="34" t="s">
        <v>64</v>
      </c>
      <c r="B116" s="56"/>
      <c r="C116" s="56"/>
      <c r="D116" s="56"/>
      <c r="E116" s="56"/>
      <c r="F116" s="56"/>
      <c r="G116" s="56"/>
      <c r="H116" s="56"/>
      <c r="I116" s="56"/>
      <c r="J116" s="56"/>
      <c r="K116" s="57"/>
    </row>
    <row r="117" spans="1:11">
      <c r="A117" s="37" t="s">
        <v>40</v>
      </c>
      <c r="B117" s="38"/>
      <c r="C117" s="23">
        <v>100</v>
      </c>
      <c r="D117" s="23">
        <v>99.2</v>
      </c>
      <c r="E117" s="23">
        <f t="shared" ref="E117:E121" si="101">D117/C117*100</f>
        <v>99.2</v>
      </c>
      <c r="F117" s="23"/>
      <c r="G117" s="23"/>
      <c r="H117" s="23"/>
      <c r="I117" s="23"/>
      <c r="J117" s="23"/>
      <c r="K117" s="23"/>
    </row>
    <row r="118" spans="1:11" ht="28.5" customHeight="1">
      <c r="A118" s="37" t="s">
        <v>45</v>
      </c>
      <c r="B118" s="38"/>
      <c r="C118" s="23">
        <v>8082</v>
      </c>
      <c r="D118" s="23">
        <v>8077.3</v>
      </c>
      <c r="E118" s="23">
        <f t="shared" si="101"/>
        <v>99.941846077703545</v>
      </c>
      <c r="F118" s="23"/>
      <c r="G118" s="23"/>
      <c r="H118" s="23"/>
      <c r="I118" s="23"/>
      <c r="J118" s="23"/>
      <c r="K118" s="23"/>
    </row>
    <row r="119" spans="1:11">
      <c r="A119" s="47" t="s">
        <v>46</v>
      </c>
      <c r="B119" s="38"/>
      <c r="C119" s="23">
        <v>419</v>
      </c>
      <c r="D119" s="23">
        <v>418.7</v>
      </c>
      <c r="E119" s="23">
        <f t="shared" si="101"/>
        <v>99.928400954653938</v>
      </c>
      <c r="F119" s="23"/>
      <c r="G119" s="23"/>
      <c r="H119" s="23"/>
      <c r="I119" s="23"/>
      <c r="J119" s="23"/>
      <c r="K119" s="23"/>
    </row>
    <row r="120" spans="1:11" ht="33.75" customHeight="1">
      <c r="A120" s="47" t="s">
        <v>47</v>
      </c>
      <c r="B120" s="38"/>
      <c r="C120" s="23">
        <v>500.8</v>
      </c>
      <c r="D120" s="23">
        <v>500.6</v>
      </c>
      <c r="E120" s="23">
        <f t="shared" si="101"/>
        <v>99.96006389776359</v>
      </c>
      <c r="F120" s="23"/>
      <c r="G120" s="23"/>
      <c r="H120" s="23"/>
      <c r="I120" s="23"/>
      <c r="J120" s="23"/>
      <c r="K120" s="23"/>
    </row>
    <row r="121" spans="1:11">
      <c r="A121" s="60" t="s">
        <v>41</v>
      </c>
      <c r="B121" s="61"/>
      <c r="C121" s="17">
        <f>C117+C118+C119+C120</f>
        <v>9101.7999999999993</v>
      </c>
      <c r="D121" s="17">
        <f>D117+D118+D119+D120</f>
        <v>9095.8000000000011</v>
      </c>
      <c r="E121" s="17">
        <f t="shared" si="101"/>
        <v>99.934078973389902</v>
      </c>
      <c r="F121" s="17">
        <f t="shared" ref="F121:G121" si="102">F117+F118+F119+F120</f>
        <v>0</v>
      </c>
      <c r="G121" s="17">
        <f t="shared" si="102"/>
        <v>0</v>
      </c>
      <c r="H121" s="17"/>
      <c r="I121" s="17">
        <f t="shared" ref="I121:J121" si="103">I117+I118+I119+I120</f>
        <v>0</v>
      </c>
      <c r="J121" s="17">
        <f t="shared" si="103"/>
        <v>0</v>
      </c>
      <c r="K121" s="17"/>
    </row>
    <row r="122" spans="1:11">
      <c r="A122" s="58" t="s">
        <v>65</v>
      </c>
      <c r="B122" s="56"/>
      <c r="C122" s="56"/>
      <c r="D122" s="56"/>
      <c r="E122" s="56"/>
      <c r="F122" s="56"/>
      <c r="G122" s="56"/>
      <c r="H122" s="56"/>
      <c r="I122" s="56"/>
      <c r="J122" s="56"/>
      <c r="K122" s="57"/>
    </row>
    <row r="123" spans="1:11">
      <c r="A123" s="37" t="s">
        <v>40</v>
      </c>
      <c r="B123" s="38"/>
      <c r="C123" s="23">
        <v>65</v>
      </c>
      <c r="D123" s="23">
        <v>65</v>
      </c>
      <c r="E123" s="23">
        <f t="shared" ref="E123:E126" si="104">D123/C123*100</f>
        <v>100</v>
      </c>
      <c r="F123" s="23"/>
      <c r="G123" s="23"/>
      <c r="H123" s="23"/>
      <c r="I123" s="23"/>
      <c r="J123" s="23"/>
      <c r="K123" s="23"/>
    </row>
    <row r="124" spans="1:11">
      <c r="A124" s="47" t="s">
        <v>46</v>
      </c>
      <c r="B124" s="38"/>
      <c r="C124" s="23">
        <v>25</v>
      </c>
      <c r="D124" s="23">
        <v>25</v>
      </c>
      <c r="E124" s="23">
        <f t="shared" si="104"/>
        <v>100</v>
      </c>
      <c r="F124" s="23"/>
      <c r="G124" s="23"/>
      <c r="H124" s="23"/>
      <c r="I124" s="23"/>
      <c r="J124" s="23"/>
      <c r="K124" s="23"/>
    </row>
    <row r="125" spans="1:11" ht="30.75" customHeight="1">
      <c r="A125" s="47" t="s">
        <v>60</v>
      </c>
      <c r="B125" s="38"/>
      <c r="C125" s="23">
        <v>10</v>
      </c>
      <c r="D125" s="23">
        <v>10</v>
      </c>
      <c r="E125" s="23">
        <f t="shared" si="104"/>
        <v>100</v>
      </c>
      <c r="F125" s="23"/>
      <c r="G125" s="23"/>
      <c r="H125" s="23"/>
      <c r="I125" s="23"/>
      <c r="J125" s="23"/>
      <c r="K125" s="23"/>
    </row>
    <row r="126" spans="1:11">
      <c r="A126" s="60" t="s">
        <v>41</v>
      </c>
      <c r="B126" s="61"/>
      <c r="C126" s="17">
        <f>C123+C124+C125</f>
        <v>100</v>
      </c>
      <c r="D126" s="17">
        <f>D123+D124+D125</f>
        <v>100</v>
      </c>
      <c r="E126" s="17">
        <f t="shared" si="104"/>
        <v>100</v>
      </c>
      <c r="F126" s="17">
        <f t="shared" ref="F126:G126" si="105">F123+F124+F125</f>
        <v>0</v>
      </c>
      <c r="G126" s="17">
        <f t="shared" si="105"/>
        <v>0</v>
      </c>
      <c r="H126" s="17"/>
      <c r="I126" s="17">
        <f t="shared" ref="I126:J126" si="106">I123+I124+I125</f>
        <v>0</v>
      </c>
      <c r="J126" s="17">
        <f t="shared" si="106"/>
        <v>0</v>
      </c>
      <c r="K126" s="17"/>
    </row>
    <row r="127" spans="1:11">
      <c r="A127" s="58" t="s">
        <v>66</v>
      </c>
      <c r="B127" s="56"/>
      <c r="C127" s="56"/>
      <c r="D127" s="56"/>
      <c r="E127" s="56"/>
      <c r="F127" s="56"/>
      <c r="G127" s="56"/>
      <c r="H127" s="56"/>
      <c r="I127" s="56"/>
      <c r="J127" s="56"/>
      <c r="K127" s="57"/>
    </row>
    <row r="128" spans="1:11" ht="15.75" customHeight="1">
      <c r="A128" s="37" t="s">
        <v>40</v>
      </c>
      <c r="B128" s="38"/>
      <c r="C128" s="23">
        <v>100</v>
      </c>
      <c r="D128" s="23">
        <v>100</v>
      </c>
      <c r="E128" s="23">
        <f t="shared" ref="E128:E129" si="107">D128/C128*100</f>
        <v>100</v>
      </c>
      <c r="F128" s="23"/>
      <c r="G128" s="23"/>
      <c r="H128" s="23"/>
      <c r="I128" s="23"/>
      <c r="J128" s="23"/>
      <c r="K128" s="23"/>
    </row>
    <row r="129" spans="1:11" ht="15.75" customHeight="1">
      <c r="A129" s="60" t="s">
        <v>41</v>
      </c>
      <c r="B129" s="61"/>
      <c r="C129" s="17">
        <f>C128</f>
        <v>100</v>
      </c>
      <c r="D129" s="17">
        <f>D128</f>
        <v>100</v>
      </c>
      <c r="E129" s="17">
        <f t="shared" si="107"/>
        <v>100</v>
      </c>
      <c r="F129" s="17">
        <f t="shared" ref="F129:G129" si="108">F128</f>
        <v>0</v>
      </c>
      <c r="G129" s="17">
        <f t="shared" si="108"/>
        <v>0</v>
      </c>
      <c r="H129" s="17"/>
      <c r="I129" s="17">
        <f t="shared" ref="I129:J129" si="109">I128</f>
        <v>0</v>
      </c>
      <c r="J129" s="17">
        <f t="shared" si="109"/>
        <v>0</v>
      </c>
      <c r="K129" s="17"/>
    </row>
    <row r="130" spans="1:11">
      <c r="A130" s="58" t="s">
        <v>67</v>
      </c>
      <c r="B130" s="56"/>
      <c r="C130" s="56"/>
      <c r="D130" s="56"/>
      <c r="E130" s="56"/>
      <c r="F130" s="56"/>
      <c r="G130" s="56"/>
      <c r="H130" s="56"/>
      <c r="I130" s="56"/>
      <c r="J130" s="56"/>
      <c r="K130" s="57"/>
    </row>
    <row r="131" spans="1:11">
      <c r="A131" s="37" t="s">
        <v>40</v>
      </c>
      <c r="B131" s="38"/>
      <c r="C131" s="23">
        <v>3114</v>
      </c>
      <c r="D131" s="23">
        <v>3104</v>
      </c>
      <c r="E131" s="23">
        <f t="shared" ref="E131:E133" si="110">D131/C131*100</f>
        <v>99.678869621066156</v>
      </c>
      <c r="F131" s="23"/>
      <c r="G131" s="23"/>
      <c r="H131" s="23"/>
      <c r="I131" s="23"/>
      <c r="J131" s="23"/>
      <c r="K131" s="23"/>
    </row>
    <row r="132" spans="1:11">
      <c r="A132" s="60" t="s">
        <v>41</v>
      </c>
      <c r="B132" s="61"/>
      <c r="C132" s="17">
        <f>C131</f>
        <v>3114</v>
      </c>
      <c r="D132" s="17">
        <f>D131</f>
        <v>3104</v>
      </c>
      <c r="E132" s="17">
        <f t="shared" si="110"/>
        <v>99.678869621066156</v>
      </c>
      <c r="F132" s="17">
        <f t="shared" ref="F132:G132" si="111">F131</f>
        <v>0</v>
      </c>
      <c r="G132" s="17">
        <f t="shared" si="111"/>
        <v>0</v>
      </c>
      <c r="H132" s="17"/>
      <c r="I132" s="17">
        <f t="shared" ref="I132:J132" si="112">I131</f>
        <v>0</v>
      </c>
      <c r="J132" s="17">
        <f t="shared" si="112"/>
        <v>0</v>
      </c>
      <c r="K132" s="17"/>
    </row>
    <row r="133" spans="1:11">
      <c r="A133" s="41" t="s">
        <v>55</v>
      </c>
      <c r="B133" s="42"/>
      <c r="C133" s="18">
        <f>C101+C104+C110+C115+C121+C126+C129+C132</f>
        <v>30317.699999999997</v>
      </c>
      <c r="D133" s="18">
        <f>D101+D104+D110+D115+D121+D126+D129+D132</f>
        <v>30282.9</v>
      </c>
      <c r="E133" s="16">
        <f t="shared" si="110"/>
        <v>99.885215567143959</v>
      </c>
      <c r="F133" s="18">
        <f t="shared" ref="F133:G133" si="113">F101+F104+F110+F115+F121+F126+F129+F132</f>
        <v>0</v>
      </c>
      <c r="G133" s="18">
        <f t="shared" si="113"/>
        <v>0</v>
      </c>
      <c r="H133" s="23"/>
      <c r="I133" s="18">
        <f t="shared" ref="I133:J133" si="114">I101+I104+I110+I115+I121+I126+I129+I132</f>
        <v>994.5</v>
      </c>
      <c r="J133" s="18">
        <f t="shared" si="114"/>
        <v>994.5</v>
      </c>
      <c r="K133" s="16">
        <f t="shared" ref="K133" si="115">J133/I133*100</f>
        <v>100</v>
      </c>
    </row>
    <row r="134" spans="1:11">
      <c r="A134" s="10" t="s">
        <v>23</v>
      </c>
      <c r="B134" s="53" t="s">
        <v>8</v>
      </c>
      <c r="C134" s="54"/>
      <c r="D134" s="54"/>
      <c r="E134" s="54"/>
      <c r="F134" s="54"/>
      <c r="G134" s="54"/>
      <c r="H134" s="54"/>
      <c r="I134" s="54"/>
      <c r="J134" s="54"/>
      <c r="K134" s="55"/>
    </row>
    <row r="135" spans="1:11">
      <c r="A135" s="34" t="s">
        <v>68</v>
      </c>
      <c r="B135" s="64"/>
      <c r="C135" s="56"/>
      <c r="D135" s="56"/>
      <c r="E135" s="56"/>
      <c r="F135" s="56"/>
      <c r="G135" s="56"/>
      <c r="H135" s="56"/>
      <c r="I135" s="56"/>
      <c r="J135" s="56"/>
      <c r="K135" s="57"/>
    </row>
    <row r="136" spans="1:11">
      <c r="A136" s="47" t="s">
        <v>46</v>
      </c>
      <c r="B136" s="38"/>
      <c r="C136" s="23">
        <v>2454</v>
      </c>
      <c r="D136" s="23">
        <v>2420.6999999999998</v>
      </c>
      <c r="E136" s="23">
        <f t="shared" ref="E136:E137" si="116">D136/C136*100</f>
        <v>98.643031784841071</v>
      </c>
      <c r="F136" s="23"/>
      <c r="G136" s="23"/>
      <c r="H136" s="23"/>
      <c r="I136" s="23"/>
      <c r="J136" s="23"/>
      <c r="K136" s="23"/>
    </row>
    <row r="137" spans="1:11">
      <c r="A137" s="39" t="s">
        <v>31</v>
      </c>
      <c r="B137" s="40"/>
      <c r="C137" s="17">
        <f>C136</f>
        <v>2454</v>
      </c>
      <c r="D137" s="17">
        <f>D136</f>
        <v>2420.6999999999998</v>
      </c>
      <c r="E137" s="17">
        <f t="shared" si="116"/>
        <v>98.643031784841071</v>
      </c>
      <c r="F137" s="17">
        <f t="shared" ref="F137:G137" si="117">F136</f>
        <v>0</v>
      </c>
      <c r="G137" s="17">
        <f t="shared" si="117"/>
        <v>0</v>
      </c>
      <c r="H137" s="17"/>
      <c r="I137" s="17">
        <f t="shared" ref="I137:J137" si="118">I136</f>
        <v>0</v>
      </c>
      <c r="J137" s="17">
        <f t="shared" si="118"/>
        <v>0</v>
      </c>
      <c r="K137" s="17"/>
    </row>
    <row r="138" spans="1:11">
      <c r="A138" s="34" t="s">
        <v>69</v>
      </c>
      <c r="B138" s="56"/>
      <c r="C138" s="56"/>
      <c r="D138" s="56"/>
      <c r="E138" s="56"/>
      <c r="F138" s="56"/>
      <c r="G138" s="56"/>
      <c r="H138" s="56"/>
      <c r="I138" s="56"/>
      <c r="J138" s="56"/>
      <c r="K138" s="57"/>
    </row>
    <row r="139" spans="1:11">
      <c r="A139" s="47" t="s">
        <v>46</v>
      </c>
      <c r="B139" s="38"/>
      <c r="C139" s="23">
        <v>50913</v>
      </c>
      <c r="D139" s="23">
        <v>50913</v>
      </c>
      <c r="E139" s="23">
        <f t="shared" ref="E139:E140" si="119">D139/C139*100</f>
        <v>100</v>
      </c>
      <c r="F139" s="23"/>
      <c r="G139" s="23"/>
      <c r="H139" s="23"/>
      <c r="I139" s="23">
        <v>7327.5</v>
      </c>
      <c r="J139" s="23">
        <v>7327.5</v>
      </c>
      <c r="K139" s="23">
        <f t="shared" ref="K139:K140" si="120">J139/I139*100</f>
        <v>100</v>
      </c>
    </row>
    <row r="140" spans="1:11">
      <c r="A140" s="65" t="s">
        <v>31</v>
      </c>
      <c r="B140" s="66"/>
      <c r="C140" s="17">
        <f>C139</f>
        <v>50913</v>
      </c>
      <c r="D140" s="17">
        <f>D139</f>
        <v>50913</v>
      </c>
      <c r="E140" s="13">
        <f t="shared" si="119"/>
        <v>100</v>
      </c>
      <c r="F140" s="17">
        <f t="shared" ref="F140:G140" si="121">F139</f>
        <v>0</v>
      </c>
      <c r="G140" s="17">
        <f t="shared" si="121"/>
        <v>0</v>
      </c>
      <c r="H140" s="13"/>
      <c r="I140" s="17">
        <f t="shared" ref="I140:J140" si="122">I139</f>
        <v>7327.5</v>
      </c>
      <c r="J140" s="17">
        <f t="shared" si="122"/>
        <v>7327.5</v>
      </c>
      <c r="K140" s="13">
        <f t="shared" si="120"/>
        <v>100</v>
      </c>
    </row>
    <row r="141" spans="1:11">
      <c r="A141" s="34" t="s">
        <v>70</v>
      </c>
      <c r="B141" s="35"/>
      <c r="C141" s="35"/>
      <c r="D141" s="35"/>
      <c r="E141" s="35"/>
      <c r="F141" s="35"/>
      <c r="G141" s="35"/>
      <c r="H141" s="35"/>
      <c r="I141" s="35"/>
      <c r="J141" s="35"/>
      <c r="K141" s="36"/>
    </row>
    <row r="142" spans="1:11">
      <c r="A142" s="47" t="s">
        <v>46</v>
      </c>
      <c r="B142" s="38"/>
      <c r="C142" s="23">
        <v>2987.2</v>
      </c>
      <c r="D142" s="23">
        <v>2920.6</v>
      </c>
      <c r="E142" s="23">
        <f t="shared" ref="E142:E143" si="123">D142/C142*100</f>
        <v>97.77048741296197</v>
      </c>
      <c r="F142" s="23">
        <v>56</v>
      </c>
      <c r="G142" s="23">
        <v>56</v>
      </c>
      <c r="H142" s="23">
        <f t="shared" ref="H142:H143" si="124">G142/F142*100</f>
        <v>100</v>
      </c>
      <c r="I142" s="23">
        <v>553.1</v>
      </c>
      <c r="J142" s="23">
        <v>553.1</v>
      </c>
      <c r="K142" s="23">
        <f t="shared" ref="K142:K143" si="125">J142/I142*100</f>
        <v>100</v>
      </c>
    </row>
    <row r="143" spans="1:11">
      <c r="A143" s="65" t="s">
        <v>31</v>
      </c>
      <c r="B143" s="66"/>
      <c r="C143" s="17">
        <f>C142</f>
        <v>2987.2</v>
      </c>
      <c r="D143" s="17">
        <f>D142</f>
        <v>2920.6</v>
      </c>
      <c r="E143" s="13">
        <f t="shared" si="123"/>
        <v>97.77048741296197</v>
      </c>
      <c r="F143" s="17">
        <f t="shared" ref="F143:G143" si="126">F142</f>
        <v>56</v>
      </c>
      <c r="G143" s="17">
        <f t="shared" si="126"/>
        <v>56</v>
      </c>
      <c r="H143" s="13">
        <f t="shared" si="124"/>
        <v>100</v>
      </c>
      <c r="I143" s="17">
        <f t="shared" ref="I143:J143" si="127">I142</f>
        <v>553.1</v>
      </c>
      <c r="J143" s="17">
        <f t="shared" si="127"/>
        <v>553.1</v>
      </c>
      <c r="K143" s="13">
        <f t="shared" si="125"/>
        <v>100</v>
      </c>
    </row>
    <row r="144" spans="1:11">
      <c r="A144" s="58" t="s">
        <v>71</v>
      </c>
      <c r="B144" s="35"/>
      <c r="C144" s="35"/>
      <c r="D144" s="35"/>
      <c r="E144" s="35"/>
      <c r="F144" s="35"/>
      <c r="G144" s="35"/>
      <c r="H144" s="35"/>
      <c r="I144" s="35"/>
      <c r="J144" s="35"/>
      <c r="K144" s="36"/>
    </row>
    <row r="145" spans="1:11">
      <c r="A145" s="47" t="s">
        <v>46</v>
      </c>
      <c r="B145" s="38"/>
      <c r="C145" s="23">
        <v>2556.4</v>
      </c>
      <c r="D145" s="23">
        <v>2461</v>
      </c>
      <c r="E145" s="23">
        <f t="shared" ref="E145:E146" si="128">D145/C145*100</f>
        <v>96.268189641683605</v>
      </c>
      <c r="F145" s="23"/>
      <c r="G145" s="23"/>
      <c r="H145" s="23"/>
      <c r="I145" s="23">
        <v>560.4</v>
      </c>
      <c r="J145" s="23">
        <v>560.4</v>
      </c>
      <c r="K145" s="23">
        <f t="shared" ref="K145:K146" si="129">J145/I145*100</f>
        <v>100</v>
      </c>
    </row>
    <row r="146" spans="1:11">
      <c r="A146" s="65" t="s">
        <v>31</v>
      </c>
      <c r="B146" s="66"/>
      <c r="C146" s="17">
        <f>C145</f>
        <v>2556.4</v>
      </c>
      <c r="D146" s="17">
        <f>D145</f>
        <v>2461</v>
      </c>
      <c r="E146" s="13">
        <f t="shared" si="128"/>
        <v>96.268189641683605</v>
      </c>
      <c r="F146" s="17">
        <f t="shared" ref="F146:G146" si="130">F145</f>
        <v>0</v>
      </c>
      <c r="G146" s="17">
        <f t="shared" si="130"/>
        <v>0</v>
      </c>
      <c r="H146" s="13"/>
      <c r="I146" s="17">
        <f t="shared" ref="I146:J146" si="131">I145</f>
        <v>560.4</v>
      </c>
      <c r="J146" s="17">
        <f t="shared" si="131"/>
        <v>560.4</v>
      </c>
      <c r="K146" s="13">
        <f t="shared" si="129"/>
        <v>100</v>
      </c>
    </row>
    <row r="147" spans="1:11">
      <c r="A147" s="34" t="s">
        <v>72</v>
      </c>
      <c r="B147" s="35"/>
      <c r="C147" s="35"/>
      <c r="D147" s="35"/>
      <c r="E147" s="35"/>
      <c r="F147" s="35"/>
      <c r="G147" s="35"/>
      <c r="H147" s="35"/>
      <c r="I147" s="35"/>
      <c r="J147" s="35"/>
      <c r="K147" s="36"/>
    </row>
    <row r="148" spans="1:11">
      <c r="A148" s="47" t="s">
        <v>46</v>
      </c>
      <c r="B148" s="38"/>
      <c r="C148" s="23">
        <v>9973</v>
      </c>
      <c r="D148" s="23">
        <v>9954.2999999999993</v>
      </c>
      <c r="E148" s="23">
        <f t="shared" ref="E148:E149" si="132">D148/C148*100</f>
        <v>99.812493733079307</v>
      </c>
      <c r="F148" s="23"/>
      <c r="G148" s="23"/>
      <c r="H148" s="23"/>
      <c r="I148" s="23"/>
      <c r="J148" s="23"/>
      <c r="K148" s="23"/>
    </row>
    <row r="149" spans="1:11">
      <c r="A149" s="65" t="s">
        <v>31</v>
      </c>
      <c r="B149" s="66"/>
      <c r="C149" s="17">
        <f>C148</f>
        <v>9973</v>
      </c>
      <c r="D149" s="17">
        <f>D148</f>
        <v>9954.2999999999993</v>
      </c>
      <c r="E149" s="13">
        <f t="shared" si="132"/>
        <v>99.812493733079307</v>
      </c>
      <c r="F149" s="17">
        <f t="shared" ref="F149:G149" si="133">F148</f>
        <v>0</v>
      </c>
      <c r="G149" s="17">
        <f t="shared" si="133"/>
        <v>0</v>
      </c>
      <c r="H149" s="13"/>
      <c r="I149" s="17">
        <f t="shared" ref="I149:J149" si="134">I148</f>
        <v>0</v>
      </c>
      <c r="J149" s="17">
        <f t="shared" si="134"/>
        <v>0</v>
      </c>
      <c r="K149" s="13"/>
    </row>
    <row r="150" spans="1:11">
      <c r="A150" s="58" t="s">
        <v>73</v>
      </c>
      <c r="B150" s="35"/>
      <c r="C150" s="35"/>
      <c r="D150" s="35"/>
      <c r="E150" s="35"/>
      <c r="F150" s="35"/>
      <c r="G150" s="35"/>
      <c r="H150" s="35"/>
      <c r="I150" s="35"/>
      <c r="J150" s="35"/>
      <c r="K150" s="36"/>
    </row>
    <row r="151" spans="1:11">
      <c r="A151" s="47" t="s">
        <v>46</v>
      </c>
      <c r="B151" s="38"/>
      <c r="C151" s="23">
        <v>948.5</v>
      </c>
      <c r="D151" s="23">
        <v>945.7</v>
      </c>
      <c r="E151" s="23">
        <f t="shared" ref="E151:E153" si="135">D151/C151*100</f>
        <v>99.704797047970487</v>
      </c>
      <c r="F151" s="23"/>
      <c r="G151" s="23"/>
      <c r="H151" s="23"/>
      <c r="I151" s="23"/>
      <c r="J151" s="23"/>
      <c r="K151" s="23"/>
    </row>
    <row r="152" spans="1:11">
      <c r="A152" s="65" t="s">
        <v>31</v>
      </c>
      <c r="B152" s="66"/>
      <c r="C152" s="17">
        <f>C151</f>
        <v>948.5</v>
      </c>
      <c r="D152" s="17">
        <f>D151</f>
        <v>945.7</v>
      </c>
      <c r="E152" s="17">
        <f t="shared" si="135"/>
        <v>99.704797047970487</v>
      </c>
      <c r="F152" s="17">
        <f t="shared" ref="F152:G152" si="136">F151</f>
        <v>0</v>
      </c>
      <c r="G152" s="17">
        <f t="shared" si="136"/>
        <v>0</v>
      </c>
      <c r="H152" s="17"/>
      <c r="I152" s="17">
        <f t="shared" ref="I152:J152" si="137">I151</f>
        <v>0</v>
      </c>
      <c r="J152" s="17">
        <f t="shared" si="137"/>
        <v>0</v>
      </c>
      <c r="K152" s="17"/>
    </row>
    <row r="153" spans="1:11">
      <c r="A153" s="51" t="s">
        <v>55</v>
      </c>
      <c r="B153" s="52"/>
      <c r="C153" s="18">
        <f>C137+C140+C143+C146+C152+C149</f>
        <v>69832.100000000006</v>
      </c>
      <c r="D153" s="18">
        <f>D137+D140+D143+D146+D152+D149</f>
        <v>69615.299999999988</v>
      </c>
      <c r="E153" s="6">
        <f t="shared" si="135"/>
        <v>99.689541056333667</v>
      </c>
      <c r="F153" s="18">
        <f t="shared" ref="F153:G153" si="138">F137+F140+F143+F146+F152+F149</f>
        <v>56</v>
      </c>
      <c r="G153" s="18">
        <f t="shared" si="138"/>
        <v>56</v>
      </c>
      <c r="H153" s="15">
        <f t="shared" ref="H153" si="139">G153/F153*100</f>
        <v>100</v>
      </c>
      <c r="I153" s="18">
        <f t="shared" ref="I153:J153" si="140">I137+I140+I143+I146+I152+I149</f>
        <v>8441</v>
      </c>
      <c r="J153" s="18">
        <f t="shared" si="140"/>
        <v>8441</v>
      </c>
      <c r="K153" s="15">
        <f t="shared" ref="K153" si="141">J153/I153*100</f>
        <v>100</v>
      </c>
    </row>
    <row r="154" spans="1:11">
      <c r="A154" s="10" t="s">
        <v>24</v>
      </c>
      <c r="B154" s="53" t="s">
        <v>9</v>
      </c>
      <c r="C154" s="54"/>
      <c r="D154" s="54"/>
      <c r="E154" s="54"/>
      <c r="F154" s="54"/>
      <c r="G154" s="54"/>
      <c r="H154" s="54"/>
      <c r="I154" s="54"/>
      <c r="J154" s="54"/>
      <c r="K154" s="55"/>
    </row>
    <row r="155" spans="1:11">
      <c r="A155" s="58" t="s">
        <v>74</v>
      </c>
      <c r="B155" s="35"/>
      <c r="C155" s="35"/>
      <c r="D155" s="35"/>
      <c r="E155" s="35"/>
      <c r="F155" s="35"/>
      <c r="G155" s="35"/>
      <c r="H155" s="35"/>
      <c r="I155" s="35"/>
      <c r="J155" s="35"/>
      <c r="K155" s="36"/>
    </row>
    <row r="156" spans="1:11" ht="30" customHeight="1">
      <c r="A156" s="47" t="s">
        <v>47</v>
      </c>
      <c r="B156" s="38"/>
      <c r="C156" s="23">
        <v>1555</v>
      </c>
      <c r="D156" s="23">
        <v>1531.9</v>
      </c>
      <c r="E156" s="23">
        <f t="shared" ref="E156:E157" si="142">D156/C156*100</f>
        <v>98.514469453376208</v>
      </c>
      <c r="F156" s="23"/>
      <c r="G156" s="23"/>
      <c r="H156" s="23"/>
      <c r="I156" s="23"/>
      <c r="J156" s="23"/>
      <c r="K156" s="23"/>
    </row>
    <row r="157" spans="1:11">
      <c r="A157" s="65" t="s">
        <v>31</v>
      </c>
      <c r="B157" s="66"/>
      <c r="C157" s="17">
        <f>C156</f>
        <v>1555</v>
      </c>
      <c r="D157" s="17">
        <f>D156</f>
        <v>1531.9</v>
      </c>
      <c r="E157" s="23">
        <f t="shared" si="142"/>
        <v>98.514469453376208</v>
      </c>
      <c r="F157" s="13">
        <f t="shared" ref="F157:G157" si="143">F156</f>
        <v>0</v>
      </c>
      <c r="G157" s="13">
        <f t="shared" si="143"/>
        <v>0</v>
      </c>
      <c r="H157" s="6"/>
      <c r="I157" s="13">
        <f t="shared" ref="I157:J157" si="144">I156</f>
        <v>0</v>
      </c>
      <c r="J157" s="13">
        <f t="shared" si="144"/>
        <v>0</v>
      </c>
      <c r="K157" s="6"/>
    </row>
    <row r="158" spans="1:11">
      <c r="A158" s="34" t="s">
        <v>75</v>
      </c>
      <c r="B158" s="56"/>
      <c r="C158" s="56"/>
      <c r="D158" s="56"/>
      <c r="E158" s="56"/>
      <c r="F158" s="56"/>
      <c r="G158" s="56"/>
      <c r="H158" s="56"/>
      <c r="I158" s="56"/>
      <c r="J158" s="56"/>
      <c r="K158" s="57"/>
    </row>
    <row r="159" spans="1:11">
      <c r="A159" s="37" t="s">
        <v>40</v>
      </c>
      <c r="B159" s="38"/>
      <c r="C159" s="23">
        <v>1285</v>
      </c>
      <c r="D159" s="23">
        <v>0</v>
      </c>
      <c r="E159" s="23">
        <f t="shared" ref="E159:E161" si="145">D159/C159*100</f>
        <v>0</v>
      </c>
      <c r="F159" s="23"/>
      <c r="G159" s="23"/>
      <c r="H159" s="6"/>
      <c r="I159" s="23">
        <v>0</v>
      </c>
      <c r="J159" s="23">
        <v>0</v>
      </c>
      <c r="K159" s="6"/>
    </row>
    <row r="160" spans="1:11" ht="31.5" customHeight="1">
      <c r="A160" s="47" t="s">
        <v>47</v>
      </c>
      <c r="B160" s="38"/>
      <c r="C160" s="23">
        <v>53409.2</v>
      </c>
      <c r="D160" s="23">
        <v>53405</v>
      </c>
      <c r="E160" s="23">
        <f t="shared" si="145"/>
        <v>99.992136186275033</v>
      </c>
      <c r="F160" s="23"/>
      <c r="G160" s="23"/>
      <c r="H160" s="6"/>
      <c r="I160" s="23">
        <v>321.2</v>
      </c>
      <c r="J160" s="23">
        <v>317.10000000000002</v>
      </c>
      <c r="K160" s="6">
        <f t="shared" ref="K160:K161" si="146">J160/I160*100</f>
        <v>98.723536737235378</v>
      </c>
    </row>
    <row r="161" spans="1:11">
      <c r="A161" s="65" t="s">
        <v>31</v>
      </c>
      <c r="B161" s="66"/>
      <c r="C161" s="17">
        <f>C159+C160</f>
        <v>54694.2</v>
      </c>
      <c r="D161" s="17">
        <f>D159+D160</f>
        <v>53405</v>
      </c>
      <c r="E161" s="23">
        <f t="shared" si="145"/>
        <v>97.64289449338321</v>
      </c>
      <c r="F161" s="17">
        <f t="shared" ref="F161:G161" si="147">F159+F160</f>
        <v>0</v>
      </c>
      <c r="G161" s="17">
        <f t="shared" si="147"/>
        <v>0</v>
      </c>
      <c r="H161" s="6"/>
      <c r="I161" s="17">
        <f t="shared" ref="I161:J161" si="148">I159+I160</f>
        <v>321.2</v>
      </c>
      <c r="J161" s="17">
        <f t="shared" si="148"/>
        <v>317.10000000000002</v>
      </c>
      <c r="K161" s="6">
        <f t="shared" si="146"/>
        <v>98.723536737235378</v>
      </c>
    </row>
    <row r="162" spans="1:11">
      <c r="A162" s="34" t="s">
        <v>76</v>
      </c>
      <c r="B162" s="35"/>
      <c r="C162" s="35"/>
      <c r="D162" s="35"/>
      <c r="E162" s="35"/>
      <c r="F162" s="35"/>
      <c r="G162" s="35"/>
      <c r="H162" s="35"/>
      <c r="I162" s="35"/>
      <c r="J162" s="35"/>
      <c r="K162" s="36"/>
    </row>
    <row r="163" spans="1:11">
      <c r="A163" s="37" t="s">
        <v>40</v>
      </c>
      <c r="B163" s="38"/>
      <c r="C163" s="23">
        <v>0</v>
      </c>
      <c r="D163" s="23">
        <v>0</v>
      </c>
      <c r="E163" s="23"/>
      <c r="F163" s="23"/>
      <c r="G163" s="23"/>
      <c r="H163" s="23"/>
      <c r="I163" s="23"/>
      <c r="J163" s="23"/>
      <c r="K163" s="23"/>
    </row>
    <row r="164" spans="1:11" ht="30" customHeight="1">
      <c r="A164" s="47" t="s">
        <v>47</v>
      </c>
      <c r="B164" s="38"/>
      <c r="C164" s="23">
        <v>22638.2</v>
      </c>
      <c r="D164" s="23">
        <v>22634.2</v>
      </c>
      <c r="E164" s="23">
        <f t="shared" ref="E164:E165" si="149">D164/C164*100</f>
        <v>99.982330750678059</v>
      </c>
      <c r="F164" s="23"/>
      <c r="G164" s="23"/>
      <c r="H164" s="23"/>
      <c r="I164" s="23">
        <v>238.2</v>
      </c>
      <c r="J164" s="23">
        <v>234.4</v>
      </c>
      <c r="K164" s="23">
        <f t="shared" ref="K164:K165" si="150">J164/I164*100</f>
        <v>98.404701931150299</v>
      </c>
    </row>
    <row r="165" spans="1:11">
      <c r="A165" s="39" t="s">
        <v>31</v>
      </c>
      <c r="B165" s="40"/>
      <c r="C165" s="17">
        <f>C163+C164</f>
        <v>22638.2</v>
      </c>
      <c r="D165" s="17">
        <f>D163+D164</f>
        <v>22634.2</v>
      </c>
      <c r="E165" s="13">
        <f t="shared" si="149"/>
        <v>99.982330750678059</v>
      </c>
      <c r="F165" s="17">
        <f t="shared" ref="F165:G165" si="151">F163+F164</f>
        <v>0</v>
      </c>
      <c r="G165" s="17">
        <f t="shared" si="151"/>
        <v>0</v>
      </c>
      <c r="H165" s="13"/>
      <c r="I165" s="17">
        <f t="shared" ref="I165:J165" si="152">I163+I164</f>
        <v>238.2</v>
      </c>
      <c r="J165" s="17">
        <f t="shared" si="152"/>
        <v>234.4</v>
      </c>
      <c r="K165" s="13">
        <f t="shared" si="150"/>
        <v>98.404701931150299</v>
      </c>
    </row>
    <row r="166" spans="1:11">
      <c r="A166" s="58" t="s">
        <v>77</v>
      </c>
      <c r="B166" s="35"/>
      <c r="C166" s="35"/>
      <c r="D166" s="35"/>
      <c r="E166" s="35"/>
      <c r="F166" s="35"/>
      <c r="G166" s="35"/>
      <c r="H166" s="35"/>
      <c r="I166" s="35"/>
      <c r="J166" s="35"/>
      <c r="K166" s="36"/>
    </row>
    <row r="167" spans="1:11" ht="31.5" customHeight="1">
      <c r="A167" s="47" t="s">
        <v>47</v>
      </c>
      <c r="B167" s="38"/>
      <c r="C167" s="23">
        <v>1617</v>
      </c>
      <c r="D167" s="23">
        <v>1608.5</v>
      </c>
      <c r="E167" s="23">
        <f t="shared" ref="E167:E168" si="153">D167/C167*100</f>
        <v>99.474335188620898</v>
      </c>
      <c r="F167" s="23"/>
      <c r="G167" s="23"/>
      <c r="H167" s="23"/>
      <c r="I167" s="23"/>
      <c r="J167" s="23"/>
      <c r="K167" s="23"/>
    </row>
    <row r="168" spans="1:11">
      <c r="A168" s="39" t="s">
        <v>31</v>
      </c>
      <c r="B168" s="40"/>
      <c r="C168" s="17">
        <f>C167</f>
        <v>1617</v>
      </c>
      <c r="D168" s="17">
        <f>D167</f>
        <v>1608.5</v>
      </c>
      <c r="E168" s="17">
        <f t="shared" si="153"/>
        <v>99.474335188620898</v>
      </c>
      <c r="F168" s="17">
        <f t="shared" ref="F168:G168" si="154">F167</f>
        <v>0</v>
      </c>
      <c r="G168" s="17">
        <f t="shared" si="154"/>
        <v>0</v>
      </c>
      <c r="H168" s="17"/>
      <c r="I168" s="17">
        <f t="shared" ref="I168:J168" si="155">I167</f>
        <v>0</v>
      </c>
      <c r="J168" s="17">
        <f t="shared" si="155"/>
        <v>0</v>
      </c>
      <c r="K168" s="17"/>
    </row>
    <row r="169" spans="1:11">
      <c r="A169" s="58" t="s">
        <v>78</v>
      </c>
      <c r="B169" s="35"/>
      <c r="C169" s="35"/>
      <c r="D169" s="35"/>
      <c r="E169" s="35"/>
      <c r="F169" s="35"/>
      <c r="G169" s="35"/>
      <c r="H169" s="35"/>
      <c r="I169" s="35"/>
      <c r="J169" s="35"/>
      <c r="K169" s="36"/>
    </row>
    <row r="170" spans="1:11" ht="31.5" customHeight="1">
      <c r="A170" s="47" t="s">
        <v>47</v>
      </c>
      <c r="B170" s="38"/>
      <c r="C170" s="23">
        <v>680</v>
      </c>
      <c r="D170" s="23">
        <v>676.7</v>
      </c>
      <c r="E170" s="23">
        <f t="shared" ref="E170:E171" si="156">D170/C170*100</f>
        <v>99.514705882352956</v>
      </c>
      <c r="F170" s="23"/>
      <c r="G170" s="23"/>
      <c r="H170" s="23"/>
      <c r="I170" s="23"/>
      <c r="J170" s="23"/>
      <c r="K170" s="23"/>
    </row>
    <row r="171" spans="1:11">
      <c r="A171" s="65" t="s">
        <v>31</v>
      </c>
      <c r="B171" s="66"/>
      <c r="C171" s="17">
        <f>C170</f>
        <v>680</v>
      </c>
      <c r="D171" s="17">
        <f>D170</f>
        <v>676.7</v>
      </c>
      <c r="E171" s="17">
        <f t="shared" si="156"/>
        <v>99.514705882352956</v>
      </c>
      <c r="F171" s="17">
        <f t="shared" ref="F171:G171" si="157">F170</f>
        <v>0</v>
      </c>
      <c r="G171" s="17">
        <f t="shared" si="157"/>
        <v>0</v>
      </c>
      <c r="H171" s="17"/>
      <c r="I171" s="17">
        <f t="shared" ref="I171:J171" si="158">I170</f>
        <v>0</v>
      </c>
      <c r="J171" s="17">
        <f t="shared" si="158"/>
        <v>0</v>
      </c>
      <c r="K171" s="17"/>
    </row>
    <row r="172" spans="1:11">
      <c r="A172" s="34" t="s">
        <v>79</v>
      </c>
      <c r="B172" s="35"/>
      <c r="C172" s="35"/>
      <c r="D172" s="35"/>
      <c r="E172" s="35"/>
      <c r="F172" s="35"/>
      <c r="G172" s="35"/>
      <c r="H172" s="35"/>
      <c r="I172" s="35"/>
      <c r="J172" s="35"/>
      <c r="K172" s="36"/>
    </row>
    <row r="173" spans="1:11" ht="28.5" customHeight="1">
      <c r="A173" s="47" t="s">
        <v>47</v>
      </c>
      <c r="B173" s="38"/>
      <c r="C173" s="23">
        <v>1000</v>
      </c>
      <c r="D173" s="23">
        <v>1000</v>
      </c>
      <c r="E173" s="23">
        <f t="shared" ref="E173:E175" si="159">D173/C173*100</f>
        <v>100</v>
      </c>
      <c r="F173" s="23"/>
      <c r="G173" s="23"/>
      <c r="H173" s="23"/>
      <c r="I173" s="23"/>
      <c r="J173" s="23"/>
      <c r="K173" s="23"/>
    </row>
    <row r="174" spans="1:11">
      <c r="A174" s="65" t="s">
        <v>31</v>
      </c>
      <c r="B174" s="66"/>
      <c r="C174" s="17">
        <f>C173</f>
        <v>1000</v>
      </c>
      <c r="D174" s="17">
        <f>D173</f>
        <v>1000</v>
      </c>
      <c r="E174" s="13">
        <f t="shared" si="159"/>
        <v>100</v>
      </c>
      <c r="F174" s="17">
        <f t="shared" ref="F174:G174" si="160">F173</f>
        <v>0</v>
      </c>
      <c r="G174" s="17">
        <f t="shared" si="160"/>
        <v>0</v>
      </c>
      <c r="H174" s="13"/>
      <c r="I174" s="17">
        <f t="shared" ref="I174:J174" si="161">I173</f>
        <v>0</v>
      </c>
      <c r="J174" s="17">
        <f t="shared" si="161"/>
        <v>0</v>
      </c>
      <c r="K174" s="13"/>
    </row>
    <row r="175" spans="1:11">
      <c r="A175" s="51" t="s">
        <v>55</v>
      </c>
      <c r="B175" s="52"/>
      <c r="C175" s="18">
        <f>C157+C161+C165+C168+C171+C174</f>
        <v>82184.399999999994</v>
      </c>
      <c r="D175" s="18">
        <f>D157+D161+D165+D168+D171+D174</f>
        <v>80856.3</v>
      </c>
      <c r="E175" s="7">
        <f t="shared" si="159"/>
        <v>98.383999883189517</v>
      </c>
      <c r="F175" s="18">
        <f t="shared" ref="F175:G175" si="162">F157+F161+F165+F168+F171+F174</f>
        <v>0</v>
      </c>
      <c r="G175" s="18">
        <f t="shared" si="162"/>
        <v>0</v>
      </c>
      <c r="H175" s="7"/>
      <c r="I175" s="18">
        <f t="shared" ref="I175:J175" si="163">I157+I161+I165+I168+I171+I174</f>
        <v>559.4</v>
      </c>
      <c r="J175" s="18">
        <f t="shared" si="163"/>
        <v>551.5</v>
      </c>
      <c r="K175" s="7">
        <f t="shared" ref="K175" si="164">J175/I175*100</f>
        <v>98.587772613514474</v>
      </c>
    </row>
    <row r="176" spans="1:11">
      <c r="A176" s="10" t="s">
        <v>25</v>
      </c>
      <c r="B176" s="53" t="s">
        <v>10</v>
      </c>
      <c r="C176" s="54"/>
      <c r="D176" s="54"/>
      <c r="E176" s="54"/>
      <c r="F176" s="54"/>
      <c r="G176" s="54"/>
      <c r="H176" s="54"/>
      <c r="I176" s="54"/>
      <c r="J176" s="54"/>
      <c r="K176" s="55"/>
    </row>
    <row r="177" spans="1:11">
      <c r="A177" s="34" t="s">
        <v>80</v>
      </c>
      <c r="B177" s="35"/>
      <c r="C177" s="35"/>
      <c r="D177" s="35"/>
      <c r="E177" s="35"/>
      <c r="F177" s="35"/>
      <c r="G177" s="35"/>
      <c r="H177" s="35"/>
      <c r="I177" s="35"/>
      <c r="J177" s="35"/>
      <c r="K177" s="36"/>
    </row>
    <row r="178" spans="1:11">
      <c r="A178" s="37" t="s">
        <v>40</v>
      </c>
      <c r="B178" s="38"/>
      <c r="C178" s="23">
        <v>2132</v>
      </c>
      <c r="D178" s="23">
        <v>1718</v>
      </c>
      <c r="E178" s="23">
        <f t="shared" ref="E178:E179" si="165">D178/C178*100</f>
        <v>80.581613508442771</v>
      </c>
      <c r="F178" s="23"/>
      <c r="G178" s="23"/>
      <c r="H178" s="23"/>
      <c r="I178" s="23"/>
      <c r="J178" s="23"/>
      <c r="K178" s="23"/>
    </row>
    <row r="179" spans="1:11">
      <c r="A179" s="60" t="s">
        <v>41</v>
      </c>
      <c r="B179" s="61"/>
      <c r="C179" s="17">
        <f>C178</f>
        <v>2132</v>
      </c>
      <c r="D179" s="17">
        <f>D178</f>
        <v>1718</v>
      </c>
      <c r="E179" s="13">
        <f t="shared" si="165"/>
        <v>80.581613508442771</v>
      </c>
      <c r="F179" s="17">
        <f t="shared" ref="F179:G179" si="166">F178</f>
        <v>0</v>
      </c>
      <c r="G179" s="17">
        <f t="shared" si="166"/>
        <v>0</v>
      </c>
      <c r="H179" s="13"/>
      <c r="I179" s="17">
        <f t="shared" ref="I179:J179" si="167">I178</f>
        <v>0</v>
      </c>
      <c r="J179" s="17">
        <f t="shared" si="167"/>
        <v>0</v>
      </c>
      <c r="K179" s="13"/>
    </row>
    <row r="180" spans="1:11">
      <c r="A180" s="34" t="s">
        <v>81</v>
      </c>
      <c r="B180" s="35"/>
      <c r="C180" s="35"/>
      <c r="D180" s="35"/>
      <c r="E180" s="35"/>
      <c r="F180" s="35"/>
      <c r="G180" s="35"/>
      <c r="H180" s="35"/>
      <c r="I180" s="35"/>
      <c r="J180" s="35"/>
      <c r="K180" s="36"/>
    </row>
    <row r="181" spans="1:11">
      <c r="A181" s="37" t="s">
        <v>40</v>
      </c>
      <c r="B181" s="38"/>
      <c r="C181" s="23">
        <v>12750.7</v>
      </c>
      <c r="D181" s="23">
        <v>5216.7</v>
      </c>
      <c r="E181" s="6">
        <f t="shared" ref="E181:E182" si="168">D181/C181*100</f>
        <v>40.913047911095077</v>
      </c>
      <c r="F181" s="23">
        <v>10679.6</v>
      </c>
      <c r="G181" s="23">
        <v>3145.6</v>
      </c>
      <c r="H181" s="6"/>
      <c r="I181" s="23">
        <v>1214.4000000000001</v>
      </c>
      <c r="J181" s="23">
        <v>1214.4000000000001</v>
      </c>
      <c r="K181" s="6"/>
    </row>
    <row r="182" spans="1:11">
      <c r="A182" s="60" t="s">
        <v>41</v>
      </c>
      <c r="B182" s="61"/>
      <c r="C182" s="17">
        <f>C181</f>
        <v>12750.7</v>
      </c>
      <c r="D182" s="17">
        <f>D181</f>
        <v>5216.7</v>
      </c>
      <c r="E182" s="13">
        <f t="shared" si="168"/>
        <v>40.913047911095077</v>
      </c>
      <c r="F182" s="17">
        <f t="shared" ref="F182:G182" si="169">F181</f>
        <v>10679.6</v>
      </c>
      <c r="G182" s="17">
        <f t="shared" si="169"/>
        <v>3145.6</v>
      </c>
      <c r="H182" s="13"/>
      <c r="I182" s="17">
        <f t="shared" ref="I182:J182" si="170">I181</f>
        <v>1214.4000000000001</v>
      </c>
      <c r="J182" s="17">
        <f t="shared" si="170"/>
        <v>1214.4000000000001</v>
      </c>
      <c r="K182" s="13"/>
    </row>
    <row r="183" spans="1:11" ht="51" customHeight="1">
      <c r="A183" s="48" t="s">
        <v>82</v>
      </c>
      <c r="B183" s="49"/>
      <c r="C183" s="49"/>
      <c r="D183" s="49"/>
      <c r="E183" s="49"/>
      <c r="F183" s="49"/>
      <c r="G183" s="49"/>
      <c r="H183" s="49"/>
      <c r="I183" s="49"/>
      <c r="J183" s="49"/>
      <c r="K183" s="50"/>
    </row>
    <row r="184" spans="1:11">
      <c r="A184" s="37" t="s">
        <v>40</v>
      </c>
      <c r="B184" s="38"/>
      <c r="C184" s="23">
        <v>18500</v>
      </c>
      <c r="D184" s="23">
        <v>18342.099999999999</v>
      </c>
      <c r="E184" s="23">
        <f t="shared" ref="E184:E186" si="171">D184/C184*100</f>
        <v>99.146486486486481</v>
      </c>
      <c r="F184" s="23"/>
      <c r="G184" s="23"/>
      <c r="H184" s="23"/>
      <c r="I184" s="23"/>
      <c r="J184" s="23"/>
      <c r="K184" s="23"/>
    </row>
    <row r="185" spans="1:11">
      <c r="A185" s="60" t="s">
        <v>41</v>
      </c>
      <c r="B185" s="61"/>
      <c r="C185" s="17">
        <f>C184</f>
        <v>18500</v>
      </c>
      <c r="D185" s="17">
        <f>D184</f>
        <v>18342.099999999999</v>
      </c>
      <c r="E185" s="13">
        <f t="shared" si="171"/>
        <v>99.146486486486481</v>
      </c>
      <c r="F185" s="17">
        <f t="shared" ref="F185:G185" si="172">F184</f>
        <v>0</v>
      </c>
      <c r="G185" s="17">
        <f t="shared" si="172"/>
        <v>0</v>
      </c>
      <c r="H185" s="13"/>
      <c r="I185" s="17">
        <f t="shared" ref="I185:J185" si="173">I184</f>
        <v>0</v>
      </c>
      <c r="J185" s="17">
        <f t="shared" si="173"/>
        <v>0</v>
      </c>
      <c r="K185" s="13"/>
    </row>
    <row r="186" spans="1:11">
      <c r="A186" s="51" t="s">
        <v>55</v>
      </c>
      <c r="B186" s="52"/>
      <c r="C186" s="18">
        <f>C179+C182+C185</f>
        <v>33382.699999999997</v>
      </c>
      <c r="D186" s="18">
        <f>D179+D182+D185</f>
        <v>25276.799999999999</v>
      </c>
      <c r="E186" s="7">
        <f t="shared" si="171"/>
        <v>75.718261255081231</v>
      </c>
      <c r="F186" s="18">
        <f t="shared" ref="F186:G186" si="174">F179+F182+F185</f>
        <v>10679.6</v>
      </c>
      <c r="G186" s="18">
        <f t="shared" si="174"/>
        <v>3145.6</v>
      </c>
      <c r="H186" s="7"/>
      <c r="I186" s="18">
        <f t="shared" ref="I186:J186" si="175">I179+I182+I185</f>
        <v>1214.4000000000001</v>
      </c>
      <c r="J186" s="18">
        <f t="shared" si="175"/>
        <v>1214.4000000000001</v>
      </c>
      <c r="K186" s="7"/>
    </row>
    <row r="187" spans="1:11">
      <c r="A187" s="10">
        <v>10</v>
      </c>
      <c r="B187" s="53" t="s">
        <v>11</v>
      </c>
      <c r="C187" s="54"/>
      <c r="D187" s="54"/>
      <c r="E187" s="54"/>
      <c r="F187" s="54"/>
      <c r="G187" s="54"/>
      <c r="H187" s="54"/>
      <c r="I187" s="54"/>
      <c r="J187" s="54"/>
      <c r="K187" s="55"/>
    </row>
    <row r="188" spans="1:11">
      <c r="A188" s="58" t="s">
        <v>84</v>
      </c>
      <c r="B188" s="35"/>
      <c r="C188" s="35"/>
      <c r="D188" s="35"/>
      <c r="E188" s="35"/>
      <c r="F188" s="35"/>
      <c r="G188" s="35"/>
      <c r="H188" s="35"/>
      <c r="I188" s="35"/>
      <c r="J188" s="35"/>
      <c r="K188" s="36"/>
    </row>
    <row r="189" spans="1:11" ht="30" customHeight="1">
      <c r="A189" s="62" t="s">
        <v>45</v>
      </c>
      <c r="B189" s="63"/>
      <c r="C189" s="23">
        <v>50</v>
      </c>
      <c r="D189" s="23">
        <v>50</v>
      </c>
      <c r="E189" s="23"/>
      <c r="F189" s="23"/>
      <c r="G189" s="23"/>
      <c r="H189" s="23"/>
      <c r="I189" s="23"/>
      <c r="J189" s="23"/>
      <c r="K189" s="23"/>
    </row>
    <row r="190" spans="1:11" ht="30.75" customHeight="1">
      <c r="A190" s="47" t="s">
        <v>60</v>
      </c>
      <c r="B190" s="38"/>
      <c r="C190" s="23">
        <v>456</v>
      </c>
      <c r="D190" s="23">
        <v>447.7</v>
      </c>
      <c r="E190" s="6">
        <f t="shared" ref="E190:E191" si="176">D190/C190*100</f>
        <v>98.179824561403507</v>
      </c>
      <c r="F190" s="23"/>
      <c r="G190" s="23"/>
      <c r="H190" s="6"/>
      <c r="I190" s="23"/>
      <c r="J190" s="23"/>
      <c r="K190" s="6"/>
    </row>
    <row r="191" spans="1:11">
      <c r="A191" s="39" t="s">
        <v>31</v>
      </c>
      <c r="B191" s="40"/>
      <c r="C191" s="17">
        <f>C190+C189</f>
        <v>506</v>
      </c>
      <c r="D191" s="17">
        <f>D190+D189</f>
        <v>497.7</v>
      </c>
      <c r="E191" s="13">
        <f t="shared" si="176"/>
        <v>98.359683794466406</v>
      </c>
      <c r="F191" s="17">
        <f t="shared" ref="F191:G191" si="177">F190+F189</f>
        <v>0</v>
      </c>
      <c r="G191" s="17">
        <f t="shared" si="177"/>
        <v>0</v>
      </c>
      <c r="H191" s="13"/>
      <c r="I191" s="17">
        <f t="shared" ref="I191:J191" si="178">I190+I189</f>
        <v>0</v>
      </c>
      <c r="J191" s="17">
        <f t="shared" si="178"/>
        <v>0</v>
      </c>
      <c r="K191" s="13"/>
    </row>
    <row r="192" spans="1:11" ht="15.75" customHeight="1">
      <c r="A192" s="34" t="s">
        <v>85</v>
      </c>
      <c r="B192" s="64"/>
      <c r="C192" s="56"/>
      <c r="D192" s="56"/>
      <c r="E192" s="56"/>
      <c r="F192" s="56"/>
      <c r="G192" s="56"/>
      <c r="H192" s="56"/>
      <c r="I192" s="56"/>
      <c r="J192" s="56"/>
      <c r="K192" s="57"/>
    </row>
    <row r="193" spans="1:13" ht="30.75" customHeight="1">
      <c r="A193" s="47" t="s">
        <v>60</v>
      </c>
      <c r="B193" s="38"/>
      <c r="C193" s="23">
        <v>2810</v>
      </c>
      <c r="D193" s="23">
        <v>2637</v>
      </c>
      <c r="E193" s="23">
        <f t="shared" ref="E193:E194" si="179">D193/C193*100</f>
        <v>93.843416370106752</v>
      </c>
      <c r="F193" s="23"/>
      <c r="G193" s="23"/>
      <c r="H193" s="23"/>
      <c r="I193" s="23"/>
      <c r="J193" s="23"/>
      <c r="K193" s="23"/>
    </row>
    <row r="194" spans="1:13">
      <c r="A194" s="39" t="s">
        <v>31</v>
      </c>
      <c r="B194" s="40"/>
      <c r="C194" s="17">
        <f>C193</f>
        <v>2810</v>
      </c>
      <c r="D194" s="17">
        <f>D193</f>
        <v>2637</v>
      </c>
      <c r="E194" s="17">
        <f t="shared" si="179"/>
        <v>93.843416370106752</v>
      </c>
      <c r="F194" s="17">
        <f t="shared" ref="F194:G194" si="180">F193</f>
        <v>0</v>
      </c>
      <c r="G194" s="17">
        <f t="shared" si="180"/>
        <v>0</v>
      </c>
      <c r="H194" s="17"/>
      <c r="I194" s="17">
        <f t="shared" ref="I194:J194" si="181">I193</f>
        <v>0</v>
      </c>
      <c r="J194" s="17">
        <f t="shared" si="181"/>
        <v>0</v>
      </c>
      <c r="K194" s="17"/>
    </row>
    <row r="195" spans="1:13">
      <c r="A195" s="58" t="s">
        <v>86</v>
      </c>
      <c r="B195" s="56"/>
      <c r="C195" s="56"/>
      <c r="D195" s="56"/>
      <c r="E195" s="56"/>
      <c r="F195" s="56"/>
      <c r="G195" s="56"/>
      <c r="H195" s="56"/>
      <c r="I195" s="56"/>
      <c r="J195" s="56"/>
      <c r="K195" s="57"/>
    </row>
    <row r="196" spans="1:13" ht="28.5" customHeight="1">
      <c r="A196" s="47" t="s">
        <v>60</v>
      </c>
      <c r="B196" s="38"/>
      <c r="C196" s="4">
        <v>2327</v>
      </c>
      <c r="D196" s="4">
        <v>2273.1999999999998</v>
      </c>
      <c r="E196" s="6">
        <f t="shared" ref="E196:E198" si="182">D196/C196*100</f>
        <v>97.688010313708631</v>
      </c>
      <c r="F196" s="3"/>
      <c r="G196" s="3"/>
      <c r="H196" s="6"/>
      <c r="I196" s="3"/>
      <c r="J196" s="3"/>
      <c r="K196" s="6"/>
    </row>
    <row r="197" spans="1:13">
      <c r="A197" s="39" t="s">
        <v>31</v>
      </c>
      <c r="B197" s="40"/>
      <c r="C197" s="19">
        <f>C196</f>
        <v>2327</v>
      </c>
      <c r="D197" s="19">
        <f>D196</f>
        <v>2273.1999999999998</v>
      </c>
      <c r="E197" s="6">
        <f t="shared" si="182"/>
        <v>97.688010313708631</v>
      </c>
      <c r="F197" s="19">
        <f t="shared" ref="F197:G197" si="183">F196</f>
        <v>0</v>
      </c>
      <c r="G197" s="19">
        <f t="shared" si="183"/>
        <v>0</v>
      </c>
      <c r="H197" s="6"/>
      <c r="I197" s="19">
        <f t="shared" ref="I197:J197" si="184">I196</f>
        <v>0</v>
      </c>
      <c r="J197" s="19">
        <f t="shared" si="184"/>
        <v>0</v>
      </c>
      <c r="K197" s="6"/>
    </row>
    <row r="198" spans="1:13">
      <c r="A198" s="51" t="s">
        <v>55</v>
      </c>
      <c r="B198" s="52"/>
      <c r="C198" s="20">
        <f>C191+C194+C197</f>
        <v>5643</v>
      </c>
      <c r="D198" s="20">
        <f>D191+D194+D197</f>
        <v>5407.9</v>
      </c>
      <c r="E198" s="6">
        <f t="shared" si="182"/>
        <v>95.833776360092145</v>
      </c>
      <c r="F198" s="20">
        <f>F191+F194+F197</f>
        <v>0</v>
      </c>
      <c r="G198" s="20">
        <f>G191+G194+G197</f>
        <v>0</v>
      </c>
      <c r="H198" s="6"/>
      <c r="I198" s="20">
        <f>I191+I194+I197</f>
        <v>0</v>
      </c>
      <c r="J198" s="20">
        <f>J191+J194+J197</f>
        <v>0</v>
      </c>
      <c r="K198" s="6"/>
    </row>
    <row r="199" spans="1:13">
      <c r="A199" s="10">
        <v>11</v>
      </c>
      <c r="B199" s="53" t="s">
        <v>12</v>
      </c>
      <c r="C199" s="54"/>
      <c r="D199" s="54"/>
      <c r="E199" s="54"/>
      <c r="F199" s="54"/>
      <c r="G199" s="54"/>
      <c r="H199" s="54"/>
      <c r="I199" s="54"/>
      <c r="J199" s="54"/>
      <c r="K199" s="55"/>
    </row>
    <row r="200" spans="1:13">
      <c r="A200" s="58" t="s">
        <v>87</v>
      </c>
      <c r="B200" s="56"/>
      <c r="C200" s="56"/>
      <c r="D200" s="56"/>
      <c r="E200" s="56"/>
      <c r="F200" s="56"/>
      <c r="G200" s="56"/>
      <c r="H200" s="56"/>
      <c r="I200" s="56"/>
      <c r="J200" s="56"/>
      <c r="K200" s="57"/>
    </row>
    <row r="201" spans="1:13">
      <c r="A201" s="37" t="s">
        <v>40</v>
      </c>
      <c r="B201" s="38"/>
      <c r="C201" s="23">
        <v>1487.3</v>
      </c>
      <c r="D201" s="23">
        <v>1486.6</v>
      </c>
      <c r="E201" s="23">
        <f t="shared" ref="E201:E202" si="185">D201/C201*100</f>
        <v>99.952934848382966</v>
      </c>
      <c r="F201" s="23"/>
      <c r="G201" s="23"/>
      <c r="H201" s="23"/>
      <c r="I201" s="23"/>
      <c r="J201" s="23"/>
      <c r="K201" s="23"/>
    </row>
    <row r="202" spans="1:13">
      <c r="A202" s="39" t="s">
        <v>31</v>
      </c>
      <c r="B202" s="40"/>
      <c r="C202" s="24">
        <f>C201</f>
        <v>1487.3</v>
      </c>
      <c r="D202" s="24">
        <f>D201</f>
        <v>1486.6</v>
      </c>
      <c r="E202" s="17">
        <f t="shared" si="185"/>
        <v>99.952934848382966</v>
      </c>
      <c r="F202" s="24">
        <f t="shared" ref="F202:G202" si="186">F201</f>
        <v>0</v>
      </c>
      <c r="G202" s="24">
        <f t="shared" si="186"/>
        <v>0</v>
      </c>
      <c r="H202" s="17"/>
      <c r="I202" s="24">
        <f t="shared" ref="I202:J202" si="187">I201</f>
        <v>0</v>
      </c>
      <c r="J202" s="24">
        <f t="shared" si="187"/>
        <v>0</v>
      </c>
      <c r="K202" s="17"/>
      <c r="L202" s="21"/>
      <c r="M202" s="21"/>
    </row>
    <row r="203" spans="1:13">
      <c r="A203" s="58" t="s">
        <v>88</v>
      </c>
      <c r="B203" s="56"/>
      <c r="C203" s="56"/>
      <c r="D203" s="56"/>
      <c r="E203" s="56"/>
      <c r="F203" s="56"/>
      <c r="G203" s="56"/>
      <c r="H203" s="56"/>
      <c r="I203" s="56"/>
      <c r="J203" s="56"/>
      <c r="K203" s="57"/>
    </row>
    <row r="204" spans="1:13">
      <c r="A204" s="37" t="s">
        <v>40</v>
      </c>
      <c r="B204" s="38"/>
      <c r="C204" s="23">
        <v>1280</v>
      </c>
      <c r="D204" s="23">
        <v>1280</v>
      </c>
      <c r="E204" s="23">
        <f t="shared" ref="E204:E206" si="188">D204/C204*100</f>
        <v>100</v>
      </c>
      <c r="F204" s="23"/>
      <c r="G204" s="23"/>
      <c r="H204" s="23"/>
      <c r="I204" s="23"/>
      <c r="J204" s="23"/>
      <c r="K204" s="23"/>
    </row>
    <row r="205" spans="1:13">
      <c r="A205" s="39" t="s">
        <v>31</v>
      </c>
      <c r="B205" s="40"/>
      <c r="C205" s="17">
        <f>C204</f>
        <v>1280</v>
      </c>
      <c r="D205" s="17">
        <f>D204</f>
        <v>1280</v>
      </c>
      <c r="E205" s="17">
        <f t="shared" si="188"/>
        <v>100</v>
      </c>
      <c r="F205" s="17">
        <f t="shared" ref="F205:G205" si="189">F204</f>
        <v>0</v>
      </c>
      <c r="G205" s="17">
        <f t="shared" si="189"/>
        <v>0</v>
      </c>
      <c r="H205" s="17"/>
      <c r="I205" s="17">
        <f t="shared" ref="I205:J205" si="190">I204</f>
        <v>0</v>
      </c>
      <c r="J205" s="17">
        <f t="shared" si="190"/>
        <v>0</v>
      </c>
      <c r="K205" s="17"/>
    </row>
    <row r="206" spans="1:13">
      <c r="A206" s="51" t="s">
        <v>55</v>
      </c>
      <c r="B206" s="52"/>
      <c r="C206" s="15">
        <f>C202+C205</f>
        <v>2767.3</v>
      </c>
      <c r="D206" s="15">
        <f>D202+D205</f>
        <v>2766.6</v>
      </c>
      <c r="E206" s="7">
        <f t="shared" si="188"/>
        <v>99.974704585697239</v>
      </c>
      <c r="F206" s="15">
        <f t="shared" ref="F206:G206" si="191">F202+F205</f>
        <v>0</v>
      </c>
      <c r="G206" s="15">
        <f t="shared" si="191"/>
        <v>0</v>
      </c>
      <c r="H206" s="7"/>
      <c r="I206" s="15">
        <f t="shared" ref="I206:J206" si="192">I202+I205</f>
        <v>0</v>
      </c>
      <c r="J206" s="15">
        <f t="shared" si="192"/>
        <v>0</v>
      </c>
      <c r="K206" s="7"/>
    </row>
    <row r="207" spans="1:13">
      <c r="A207" s="10">
        <v>12</v>
      </c>
      <c r="B207" s="53" t="s">
        <v>13</v>
      </c>
      <c r="C207" s="54"/>
      <c r="D207" s="54"/>
      <c r="E207" s="54"/>
      <c r="F207" s="54"/>
      <c r="G207" s="54"/>
      <c r="H207" s="54"/>
      <c r="I207" s="54"/>
      <c r="J207" s="54"/>
      <c r="K207" s="55"/>
    </row>
    <row r="208" spans="1:13">
      <c r="A208" s="34" t="s">
        <v>89</v>
      </c>
      <c r="B208" s="56"/>
      <c r="C208" s="56"/>
      <c r="D208" s="56"/>
      <c r="E208" s="56"/>
      <c r="F208" s="56"/>
      <c r="G208" s="56"/>
      <c r="H208" s="56"/>
      <c r="I208" s="56"/>
      <c r="J208" s="56"/>
      <c r="K208" s="57"/>
    </row>
    <row r="209" spans="1:13" ht="30.75" customHeight="1">
      <c r="A209" s="47" t="s">
        <v>90</v>
      </c>
      <c r="B209" s="59"/>
      <c r="C209" s="23">
        <v>5030</v>
      </c>
      <c r="D209" s="23">
        <v>4991.7</v>
      </c>
      <c r="E209" s="23">
        <f t="shared" ref="E209:E210" si="193">D209/C209*100</f>
        <v>99.238568588469178</v>
      </c>
      <c r="F209" s="23"/>
      <c r="G209" s="23"/>
      <c r="H209" s="23"/>
      <c r="I209" s="23">
        <v>505.3</v>
      </c>
      <c r="J209" s="23">
        <v>504.1</v>
      </c>
      <c r="K209" s="23">
        <f t="shared" ref="K209:K210" si="194">J209/I209*100</f>
        <v>99.762517316445681</v>
      </c>
    </row>
    <row r="210" spans="1:13">
      <c r="A210" s="39" t="s">
        <v>31</v>
      </c>
      <c r="B210" s="40"/>
      <c r="C210" s="17">
        <f>C209</f>
        <v>5030</v>
      </c>
      <c r="D210" s="17">
        <f>D209</f>
        <v>4991.7</v>
      </c>
      <c r="E210" s="17">
        <f t="shared" si="193"/>
        <v>99.238568588469178</v>
      </c>
      <c r="F210" s="17">
        <f t="shared" ref="F210:G210" si="195">F209</f>
        <v>0</v>
      </c>
      <c r="G210" s="17">
        <f t="shared" si="195"/>
        <v>0</v>
      </c>
      <c r="H210" s="17"/>
      <c r="I210" s="17">
        <f t="shared" ref="I210:J210" si="196">I209</f>
        <v>505.3</v>
      </c>
      <c r="J210" s="17">
        <f t="shared" si="196"/>
        <v>504.1</v>
      </c>
      <c r="K210" s="17">
        <f t="shared" si="194"/>
        <v>99.762517316445681</v>
      </c>
      <c r="L210" s="21"/>
      <c r="M210" s="21"/>
    </row>
    <row r="211" spans="1:13">
      <c r="A211" s="34" t="s">
        <v>91</v>
      </c>
      <c r="B211" s="56"/>
      <c r="C211" s="56"/>
      <c r="D211" s="56"/>
      <c r="E211" s="56"/>
      <c r="F211" s="56"/>
      <c r="G211" s="56"/>
      <c r="H211" s="56"/>
      <c r="I211" s="56"/>
      <c r="J211" s="56"/>
      <c r="K211" s="57"/>
    </row>
    <row r="212" spans="1:13" ht="30.75" customHeight="1">
      <c r="A212" s="47" t="s">
        <v>90</v>
      </c>
      <c r="B212" s="59"/>
      <c r="C212" s="23">
        <v>14995</v>
      </c>
      <c r="D212" s="23">
        <v>11589.7</v>
      </c>
      <c r="E212" s="23">
        <f t="shared" ref="E212:E213" si="197">D212/C212*100</f>
        <v>77.29043014338113</v>
      </c>
      <c r="F212" s="23">
        <v>406.7</v>
      </c>
      <c r="G212" s="23">
        <v>406.7</v>
      </c>
      <c r="H212" s="23">
        <f t="shared" ref="H212:H223" si="198">G212/F212*100</f>
        <v>100</v>
      </c>
      <c r="I212" s="23">
        <v>14588.3</v>
      </c>
      <c r="J212" s="23">
        <v>11183</v>
      </c>
      <c r="K212" s="23">
        <f t="shared" ref="K212:K213" si="199">J212/I212*100</f>
        <v>76.657321278010457</v>
      </c>
    </row>
    <row r="213" spans="1:13">
      <c r="A213" s="39" t="s">
        <v>31</v>
      </c>
      <c r="B213" s="40"/>
      <c r="C213" s="17">
        <f>C212</f>
        <v>14995</v>
      </c>
      <c r="D213" s="17">
        <f>D212</f>
        <v>11589.7</v>
      </c>
      <c r="E213" s="17">
        <f t="shared" si="197"/>
        <v>77.29043014338113</v>
      </c>
      <c r="F213" s="17">
        <f t="shared" ref="F213:G213" si="200">F212</f>
        <v>406.7</v>
      </c>
      <c r="G213" s="17">
        <f t="shared" si="200"/>
        <v>406.7</v>
      </c>
      <c r="H213" s="17">
        <f t="shared" si="198"/>
        <v>100</v>
      </c>
      <c r="I213" s="17">
        <f t="shared" ref="I213:J213" si="201">I212</f>
        <v>14588.3</v>
      </c>
      <c r="J213" s="17">
        <f t="shared" si="201"/>
        <v>11183</v>
      </c>
      <c r="K213" s="17">
        <f t="shared" si="199"/>
        <v>76.657321278010457</v>
      </c>
    </row>
    <row r="214" spans="1:13">
      <c r="A214" s="34" t="s">
        <v>92</v>
      </c>
      <c r="B214" s="56"/>
      <c r="C214" s="56"/>
      <c r="D214" s="56"/>
      <c r="E214" s="56"/>
      <c r="F214" s="56"/>
      <c r="G214" s="56"/>
      <c r="H214" s="56"/>
      <c r="I214" s="56"/>
      <c r="J214" s="56"/>
      <c r="K214" s="57"/>
    </row>
    <row r="215" spans="1:13" ht="30.75" customHeight="1">
      <c r="A215" s="47" t="s">
        <v>90</v>
      </c>
      <c r="B215" s="59"/>
      <c r="C215" s="23">
        <v>0</v>
      </c>
      <c r="D215" s="23">
        <v>0</v>
      </c>
      <c r="E215" s="23"/>
      <c r="F215" s="23"/>
      <c r="G215" s="23"/>
      <c r="H215" s="23"/>
      <c r="I215" s="23"/>
      <c r="J215" s="23"/>
      <c r="K215" s="23"/>
    </row>
    <row r="216" spans="1:13">
      <c r="A216" s="39" t="s">
        <v>31</v>
      </c>
      <c r="B216" s="40"/>
      <c r="C216" s="17">
        <f>C215</f>
        <v>0</v>
      </c>
      <c r="D216" s="17">
        <f>D215</f>
        <v>0</v>
      </c>
      <c r="E216" s="23"/>
      <c r="F216" s="17">
        <f t="shared" ref="F216:G216" si="202">F215</f>
        <v>0</v>
      </c>
      <c r="G216" s="17">
        <f t="shared" si="202"/>
        <v>0</v>
      </c>
      <c r="H216" s="23"/>
      <c r="I216" s="17">
        <f t="shared" ref="I216:J216" si="203">I215</f>
        <v>0</v>
      </c>
      <c r="J216" s="17">
        <f t="shared" si="203"/>
        <v>0</v>
      </c>
      <c r="K216" s="23"/>
    </row>
    <row r="217" spans="1:13">
      <c r="A217" s="34" t="s">
        <v>93</v>
      </c>
      <c r="B217" s="56"/>
      <c r="C217" s="56"/>
      <c r="D217" s="56"/>
      <c r="E217" s="56"/>
      <c r="F217" s="56"/>
      <c r="G217" s="56"/>
      <c r="H217" s="56"/>
      <c r="I217" s="56"/>
      <c r="J217" s="56"/>
      <c r="K217" s="57"/>
    </row>
    <row r="218" spans="1:13" ht="30.75" customHeight="1">
      <c r="A218" s="47" t="s">
        <v>90</v>
      </c>
      <c r="B218" s="59"/>
      <c r="C218" s="23">
        <v>470</v>
      </c>
      <c r="D218" s="23">
        <v>470</v>
      </c>
      <c r="E218" s="23">
        <f t="shared" ref="E218:E219" si="204">D218/C218*100</f>
        <v>100</v>
      </c>
      <c r="F218" s="23"/>
      <c r="G218" s="23"/>
      <c r="H218" s="23"/>
      <c r="I218" s="23">
        <v>470</v>
      </c>
      <c r="J218" s="23">
        <v>470</v>
      </c>
      <c r="K218" s="23">
        <f t="shared" ref="K218:K219" si="205">J218/I218*100</f>
        <v>100</v>
      </c>
    </row>
    <row r="219" spans="1:13">
      <c r="A219" s="39" t="s">
        <v>31</v>
      </c>
      <c r="B219" s="40"/>
      <c r="C219" s="17">
        <f>C218</f>
        <v>470</v>
      </c>
      <c r="D219" s="17">
        <f>D218</f>
        <v>470</v>
      </c>
      <c r="E219" s="17">
        <f t="shared" si="204"/>
        <v>100</v>
      </c>
      <c r="F219" s="17">
        <f t="shared" ref="F219:G219" si="206">F218</f>
        <v>0</v>
      </c>
      <c r="G219" s="17">
        <f t="shared" si="206"/>
        <v>0</v>
      </c>
      <c r="H219" s="17"/>
      <c r="I219" s="17">
        <f t="shared" ref="I219:J219" si="207">I218</f>
        <v>470</v>
      </c>
      <c r="J219" s="17">
        <f t="shared" si="207"/>
        <v>470</v>
      </c>
      <c r="K219" s="17">
        <f t="shared" si="205"/>
        <v>100</v>
      </c>
    </row>
    <row r="220" spans="1:13">
      <c r="A220" s="34" t="s">
        <v>94</v>
      </c>
      <c r="B220" s="56"/>
      <c r="C220" s="56"/>
      <c r="D220" s="56"/>
      <c r="E220" s="56"/>
      <c r="F220" s="56"/>
      <c r="G220" s="56"/>
      <c r="H220" s="56"/>
      <c r="I220" s="56"/>
      <c r="J220" s="56"/>
      <c r="K220" s="57"/>
    </row>
    <row r="221" spans="1:13" ht="33" customHeight="1">
      <c r="A221" s="47" t="s">
        <v>90</v>
      </c>
      <c r="B221" s="59"/>
      <c r="C221" s="23">
        <v>200</v>
      </c>
      <c r="D221" s="23">
        <v>200</v>
      </c>
      <c r="E221" s="23">
        <f t="shared" ref="E221:E223" si="208">D221/C221*100</f>
        <v>100</v>
      </c>
      <c r="F221" s="23"/>
      <c r="G221" s="23"/>
      <c r="H221" s="23"/>
      <c r="I221" s="23"/>
      <c r="J221" s="23"/>
      <c r="K221" s="23"/>
    </row>
    <row r="222" spans="1:13">
      <c r="A222" s="60" t="s">
        <v>41</v>
      </c>
      <c r="B222" s="61"/>
      <c r="C222" s="17">
        <f>C221</f>
        <v>200</v>
      </c>
      <c r="D222" s="17">
        <f>D221</f>
        <v>200</v>
      </c>
      <c r="E222" s="17">
        <f t="shared" si="208"/>
        <v>100</v>
      </c>
      <c r="F222" s="17">
        <f t="shared" ref="F222:G222" si="209">F221</f>
        <v>0</v>
      </c>
      <c r="G222" s="17">
        <f t="shared" si="209"/>
        <v>0</v>
      </c>
      <c r="H222" s="17"/>
      <c r="I222" s="17">
        <f t="shared" ref="I222:J222" si="210">I221</f>
        <v>0</v>
      </c>
      <c r="J222" s="17">
        <f t="shared" si="210"/>
        <v>0</v>
      </c>
      <c r="K222" s="17"/>
    </row>
    <row r="223" spans="1:13">
      <c r="A223" s="51" t="s">
        <v>55</v>
      </c>
      <c r="B223" s="52"/>
      <c r="C223" s="18">
        <f>C210+C213+C222+C219</f>
        <v>20695</v>
      </c>
      <c r="D223" s="18">
        <f>D210+D213+D222+D219</f>
        <v>17251.400000000001</v>
      </c>
      <c r="E223" s="16">
        <f t="shared" si="208"/>
        <v>83.360231940082159</v>
      </c>
      <c r="F223" s="18">
        <f t="shared" ref="F223:G223" si="211">F210+F213+F222+F219</f>
        <v>406.7</v>
      </c>
      <c r="G223" s="18">
        <f t="shared" si="211"/>
        <v>406.7</v>
      </c>
      <c r="H223" s="16">
        <f t="shared" si="198"/>
        <v>100</v>
      </c>
      <c r="I223" s="18">
        <f t="shared" ref="I223:J223" si="212">I210+I213+I222+I219</f>
        <v>15563.599999999999</v>
      </c>
      <c r="J223" s="18">
        <f t="shared" si="212"/>
        <v>12157.1</v>
      </c>
      <c r="K223" s="16">
        <f t="shared" ref="K223" si="213">J223/I223*100</f>
        <v>78.1123904495104</v>
      </c>
    </row>
    <row r="224" spans="1:13">
      <c r="A224" s="10">
        <v>13</v>
      </c>
      <c r="B224" s="53" t="s">
        <v>14</v>
      </c>
      <c r="C224" s="54"/>
      <c r="D224" s="54"/>
      <c r="E224" s="54"/>
      <c r="F224" s="54"/>
      <c r="G224" s="54"/>
      <c r="H224" s="54"/>
      <c r="I224" s="54"/>
      <c r="J224" s="54"/>
      <c r="K224" s="55"/>
    </row>
    <row r="225" spans="1:11" ht="34.5" customHeight="1">
      <c r="A225" s="34" t="s">
        <v>95</v>
      </c>
      <c r="B225" s="56"/>
      <c r="C225" s="56"/>
      <c r="D225" s="56"/>
      <c r="E225" s="56"/>
      <c r="F225" s="56"/>
      <c r="G225" s="56"/>
      <c r="H225" s="56"/>
      <c r="I225" s="56"/>
      <c r="J225" s="56"/>
      <c r="K225" s="57"/>
    </row>
    <row r="226" spans="1:11" ht="32.25" customHeight="1">
      <c r="A226" s="37" t="s">
        <v>45</v>
      </c>
      <c r="B226" s="38"/>
      <c r="C226" s="23">
        <v>2489.4</v>
      </c>
      <c r="D226" s="23">
        <v>2489.4</v>
      </c>
      <c r="E226" s="23">
        <f t="shared" ref="E226:E227" si="214">D226/C226*100</f>
        <v>100</v>
      </c>
      <c r="F226" s="23"/>
      <c r="G226" s="23"/>
      <c r="H226" s="23"/>
      <c r="I226" s="23">
        <v>1750.3</v>
      </c>
      <c r="J226" s="23">
        <v>1750.3</v>
      </c>
      <c r="K226" s="23">
        <f t="shared" ref="K226:K227" si="215">J226/I226*100</f>
        <v>100</v>
      </c>
    </row>
    <row r="227" spans="1:11">
      <c r="A227" s="39" t="s">
        <v>31</v>
      </c>
      <c r="B227" s="40"/>
      <c r="C227" s="17">
        <f>C226</f>
        <v>2489.4</v>
      </c>
      <c r="D227" s="17">
        <f>D226</f>
        <v>2489.4</v>
      </c>
      <c r="E227" s="17">
        <f t="shared" si="214"/>
        <v>100</v>
      </c>
      <c r="F227" s="17">
        <f t="shared" ref="F227:G227" si="216">F226</f>
        <v>0</v>
      </c>
      <c r="G227" s="17">
        <f t="shared" si="216"/>
        <v>0</v>
      </c>
      <c r="H227" s="17"/>
      <c r="I227" s="17">
        <f t="shared" ref="I227:J227" si="217">I226</f>
        <v>1750.3</v>
      </c>
      <c r="J227" s="17">
        <f t="shared" si="217"/>
        <v>1750.3</v>
      </c>
      <c r="K227" s="17">
        <f t="shared" si="215"/>
        <v>100</v>
      </c>
    </row>
    <row r="228" spans="1:11" ht="32.25" customHeight="1">
      <c r="A228" s="34" t="s">
        <v>96</v>
      </c>
      <c r="B228" s="56"/>
      <c r="C228" s="56"/>
      <c r="D228" s="56"/>
      <c r="E228" s="56"/>
      <c r="F228" s="56"/>
      <c r="G228" s="56"/>
      <c r="H228" s="56"/>
      <c r="I228" s="56"/>
      <c r="J228" s="56"/>
      <c r="K228" s="57"/>
    </row>
    <row r="229" spans="1:11" ht="30.75" customHeight="1">
      <c r="A229" s="37" t="s">
        <v>45</v>
      </c>
      <c r="B229" s="38"/>
      <c r="C229" s="23">
        <v>492.9</v>
      </c>
      <c r="D229" s="23">
        <v>492.8</v>
      </c>
      <c r="E229" s="23">
        <f t="shared" ref="E229:E231" si="218">D229/C229*100</f>
        <v>99.979711909109355</v>
      </c>
      <c r="F229" s="23"/>
      <c r="G229" s="23"/>
      <c r="H229" s="23"/>
      <c r="I229" s="23">
        <v>51.9</v>
      </c>
      <c r="J229" s="23">
        <v>51.8</v>
      </c>
      <c r="K229" s="23">
        <f t="shared" ref="K229:K231" si="219">J229/I229*100</f>
        <v>99.807321772639696</v>
      </c>
    </row>
    <row r="230" spans="1:11" ht="30.75" customHeight="1">
      <c r="A230" s="47" t="s">
        <v>60</v>
      </c>
      <c r="B230" s="38"/>
      <c r="C230" s="23">
        <v>100</v>
      </c>
      <c r="D230" s="23">
        <v>99.5</v>
      </c>
      <c r="E230" s="23">
        <f t="shared" si="218"/>
        <v>99.5</v>
      </c>
      <c r="F230" s="23"/>
      <c r="G230" s="23"/>
      <c r="H230" s="23"/>
      <c r="I230" s="23"/>
      <c r="J230" s="23"/>
      <c r="K230" s="23"/>
    </row>
    <row r="231" spans="1:11">
      <c r="A231" s="39" t="s">
        <v>31</v>
      </c>
      <c r="B231" s="40"/>
      <c r="C231" s="17">
        <f>C229+C230</f>
        <v>592.9</v>
      </c>
      <c r="D231" s="17">
        <f>D229+D230</f>
        <v>592.29999999999995</v>
      </c>
      <c r="E231" s="17">
        <f t="shared" si="218"/>
        <v>99.898802496205093</v>
      </c>
      <c r="F231" s="17">
        <f t="shared" ref="F231:G231" si="220">F229+F230</f>
        <v>0</v>
      </c>
      <c r="G231" s="17">
        <f t="shared" si="220"/>
        <v>0</v>
      </c>
      <c r="H231" s="17"/>
      <c r="I231" s="17">
        <f t="shared" ref="I231:J231" si="221">I229+I230</f>
        <v>51.9</v>
      </c>
      <c r="J231" s="17">
        <f t="shared" si="221"/>
        <v>51.8</v>
      </c>
      <c r="K231" s="17">
        <f t="shared" si="219"/>
        <v>99.807321772639696</v>
      </c>
    </row>
    <row r="232" spans="1:11" ht="48" customHeight="1">
      <c r="A232" s="58" t="s">
        <v>97</v>
      </c>
      <c r="B232" s="56"/>
      <c r="C232" s="56"/>
      <c r="D232" s="56"/>
      <c r="E232" s="56"/>
      <c r="F232" s="56"/>
      <c r="G232" s="56"/>
      <c r="H232" s="56"/>
      <c r="I232" s="56"/>
      <c r="J232" s="56"/>
      <c r="K232" s="57"/>
    </row>
    <row r="233" spans="1:11" ht="33" customHeight="1">
      <c r="A233" s="37" t="s">
        <v>45</v>
      </c>
      <c r="B233" s="38"/>
      <c r="C233" s="23">
        <v>899.9</v>
      </c>
      <c r="D233" s="23">
        <v>844.7</v>
      </c>
      <c r="E233" s="23">
        <f t="shared" ref="E233:E236" si="222">D233/C233*100</f>
        <v>93.865985109456616</v>
      </c>
      <c r="F233" s="23"/>
      <c r="G233" s="23"/>
      <c r="H233" s="23"/>
      <c r="I233" s="23"/>
      <c r="J233" s="23"/>
      <c r="K233" s="23"/>
    </row>
    <row r="234" spans="1:11">
      <c r="A234" s="47" t="s">
        <v>46</v>
      </c>
      <c r="B234" s="38"/>
      <c r="C234" s="23">
        <v>70</v>
      </c>
      <c r="D234" s="23">
        <v>66.900000000000006</v>
      </c>
      <c r="E234" s="23">
        <f t="shared" si="222"/>
        <v>95.571428571428584</v>
      </c>
      <c r="F234" s="23"/>
      <c r="G234" s="23"/>
      <c r="H234" s="23"/>
      <c r="I234" s="23"/>
      <c r="J234" s="23"/>
      <c r="K234" s="23"/>
    </row>
    <row r="235" spans="1:11" ht="30.75" customHeight="1">
      <c r="A235" s="47" t="s">
        <v>47</v>
      </c>
      <c r="B235" s="38"/>
      <c r="C235" s="23">
        <v>200</v>
      </c>
      <c r="D235" s="23">
        <v>200</v>
      </c>
      <c r="E235" s="23">
        <f t="shared" si="222"/>
        <v>100</v>
      </c>
      <c r="F235" s="23"/>
      <c r="G235" s="23"/>
      <c r="H235" s="23"/>
      <c r="I235" s="23"/>
      <c r="J235" s="23"/>
      <c r="K235" s="23"/>
    </row>
    <row r="236" spans="1:11">
      <c r="A236" s="39" t="s">
        <v>31</v>
      </c>
      <c r="B236" s="40"/>
      <c r="C236" s="17">
        <f>C233+C234+C235</f>
        <v>1169.9000000000001</v>
      </c>
      <c r="D236" s="17">
        <f>D233+D234+D235</f>
        <v>1111.5999999999999</v>
      </c>
      <c r="E236" s="17">
        <f t="shared" si="222"/>
        <v>95.01666809128983</v>
      </c>
      <c r="F236" s="17">
        <f t="shared" ref="F236:G236" si="223">F233+F234+F235</f>
        <v>0</v>
      </c>
      <c r="G236" s="17">
        <f t="shared" si="223"/>
        <v>0</v>
      </c>
      <c r="H236" s="17"/>
      <c r="I236" s="17">
        <f t="shared" ref="I236:J236" si="224">I233+I234+I235</f>
        <v>0</v>
      </c>
      <c r="J236" s="17">
        <f t="shared" si="224"/>
        <v>0</v>
      </c>
      <c r="K236" s="17"/>
    </row>
    <row r="237" spans="1:11">
      <c r="A237" s="34" t="s">
        <v>98</v>
      </c>
      <c r="B237" s="35"/>
      <c r="C237" s="35"/>
      <c r="D237" s="35"/>
      <c r="E237" s="35"/>
      <c r="F237" s="35"/>
      <c r="G237" s="35"/>
      <c r="H237" s="35"/>
      <c r="I237" s="35"/>
      <c r="J237" s="35"/>
      <c r="K237" s="36"/>
    </row>
    <row r="238" spans="1:11" ht="30" customHeight="1">
      <c r="A238" s="37" t="s">
        <v>45</v>
      </c>
      <c r="B238" s="38"/>
      <c r="C238" s="25">
        <v>20</v>
      </c>
      <c r="D238" s="25">
        <v>20</v>
      </c>
      <c r="E238" s="23">
        <f t="shared" ref="E238:E239" si="225">D238/C238*100</f>
        <v>100</v>
      </c>
      <c r="F238" s="26"/>
      <c r="G238" s="26"/>
      <c r="H238" s="23"/>
      <c r="I238" s="26"/>
      <c r="J238" s="26"/>
      <c r="K238" s="23"/>
    </row>
    <row r="239" spans="1:11">
      <c r="A239" s="39" t="s">
        <v>31</v>
      </c>
      <c r="B239" s="40"/>
      <c r="C239" s="27">
        <f>C238</f>
        <v>20</v>
      </c>
      <c r="D239" s="27">
        <f>D238</f>
        <v>20</v>
      </c>
      <c r="E239" s="17">
        <f t="shared" si="225"/>
        <v>100</v>
      </c>
      <c r="F239" s="27">
        <f t="shared" ref="F239:G239" si="226">F238</f>
        <v>0</v>
      </c>
      <c r="G239" s="27">
        <f t="shared" si="226"/>
        <v>0</v>
      </c>
      <c r="H239" s="17"/>
      <c r="I239" s="27">
        <f t="shared" ref="I239:J239" si="227">I238</f>
        <v>0</v>
      </c>
      <c r="J239" s="27">
        <f t="shared" si="227"/>
        <v>0</v>
      </c>
      <c r="K239" s="17"/>
    </row>
    <row r="240" spans="1:11" ht="46.5" customHeight="1">
      <c r="A240" s="34" t="s">
        <v>99</v>
      </c>
      <c r="B240" s="35"/>
      <c r="C240" s="35"/>
      <c r="D240" s="35"/>
      <c r="E240" s="35"/>
      <c r="F240" s="35"/>
      <c r="G240" s="35"/>
      <c r="H240" s="35"/>
      <c r="I240" s="35"/>
      <c r="J240" s="35"/>
      <c r="K240" s="36"/>
    </row>
    <row r="241" spans="1:11" ht="27.75" customHeight="1">
      <c r="A241" s="47" t="s">
        <v>60</v>
      </c>
      <c r="B241" s="38"/>
      <c r="C241" s="23">
        <v>100</v>
      </c>
      <c r="D241" s="23">
        <v>92</v>
      </c>
      <c r="E241" s="23">
        <f t="shared" ref="E241:E242" si="228">D241/C241*100</f>
        <v>92</v>
      </c>
      <c r="F241" s="23"/>
      <c r="G241" s="23"/>
      <c r="H241" s="23"/>
      <c r="I241" s="23"/>
      <c r="J241" s="23"/>
      <c r="K241" s="23"/>
    </row>
    <row r="242" spans="1:11">
      <c r="A242" s="39" t="s">
        <v>31</v>
      </c>
      <c r="B242" s="40"/>
      <c r="C242" s="17">
        <f>C241</f>
        <v>100</v>
      </c>
      <c r="D242" s="17">
        <f>D241</f>
        <v>92</v>
      </c>
      <c r="E242" s="17">
        <f t="shared" si="228"/>
        <v>92</v>
      </c>
      <c r="F242" s="17">
        <f t="shared" ref="F242:G242" si="229">F241</f>
        <v>0</v>
      </c>
      <c r="G242" s="17">
        <f t="shared" si="229"/>
        <v>0</v>
      </c>
      <c r="H242" s="17"/>
      <c r="I242" s="17">
        <f t="shared" ref="I242:J242" si="230">I241</f>
        <v>0</v>
      </c>
      <c r="J242" s="17">
        <f t="shared" si="230"/>
        <v>0</v>
      </c>
      <c r="K242" s="17"/>
    </row>
    <row r="243" spans="1:11" ht="16.5" customHeight="1">
      <c r="A243" s="34" t="s">
        <v>100</v>
      </c>
      <c r="B243" s="35"/>
      <c r="C243" s="35"/>
      <c r="D243" s="35"/>
      <c r="E243" s="35"/>
      <c r="F243" s="35"/>
      <c r="G243" s="35"/>
      <c r="H243" s="35"/>
      <c r="I243" s="35"/>
      <c r="J243" s="35"/>
      <c r="K243" s="36"/>
    </row>
    <row r="244" spans="1:11" ht="30.75" customHeight="1">
      <c r="A244" s="47" t="s">
        <v>60</v>
      </c>
      <c r="B244" s="38"/>
      <c r="C244" s="25">
        <v>60</v>
      </c>
      <c r="D244" s="25">
        <v>60</v>
      </c>
      <c r="E244" s="23">
        <f t="shared" ref="E244:E245" si="231">D244/C244*100</f>
        <v>100</v>
      </c>
      <c r="F244" s="26"/>
      <c r="G244" s="26"/>
      <c r="H244" s="23"/>
      <c r="I244" s="26"/>
      <c r="J244" s="26"/>
      <c r="K244" s="23"/>
    </row>
    <row r="245" spans="1:11">
      <c r="A245" s="39" t="s">
        <v>31</v>
      </c>
      <c r="B245" s="40"/>
      <c r="C245" s="27">
        <f>C244</f>
        <v>60</v>
      </c>
      <c r="D245" s="27">
        <f>D244</f>
        <v>60</v>
      </c>
      <c r="E245" s="17">
        <f t="shared" si="231"/>
        <v>100</v>
      </c>
      <c r="F245" s="27">
        <f t="shared" ref="F245:G245" si="232">F244</f>
        <v>0</v>
      </c>
      <c r="G245" s="27">
        <f t="shared" si="232"/>
        <v>0</v>
      </c>
      <c r="H245" s="17"/>
      <c r="I245" s="27">
        <f t="shared" ref="I245:J245" si="233">I244</f>
        <v>0</v>
      </c>
      <c r="J245" s="27">
        <f t="shared" si="233"/>
        <v>0</v>
      </c>
      <c r="K245" s="17"/>
    </row>
    <row r="246" spans="1:11">
      <c r="A246" s="34" t="s">
        <v>101</v>
      </c>
      <c r="B246" s="35"/>
      <c r="C246" s="35"/>
      <c r="D246" s="35"/>
      <c r="E246" s="35"/>
      <c r="F246" s="35"/>
      <c r="G246" s="35"/>
      <c r="H246" s="35"/>
      <c r="I246" s="35"/>
      <c r="J246" s="35"/>
      <c r="K246" s="36"/>
    </row>
    <row r="247" spans="1:11" ht="32.25" customHeight="1">
      <c r="A247" s="47" t="s">
        <v>102</v>
      </c>
      <c r="B247" s="38"/>
      <c r="C247" s="23">
        <v>110</v>
      </c>
      <c r="D247" s="23">
        <v>110</v>
      </c>
      <c r="E247" s="23">
        <f t="shared" ref="E247:E249" si="234">D247/C247*100</f>
        <v>100</v>
      </c>
      <c r="F247" s="23"/>
      <c r="G247" s="23"/>
      <c r="H247" s="23"/>
      <c r="I247" s="23"/>
      <c r="J247" s="23"/>
      <c r="K247" s="23"/>
    </row>
    <row r="248" spans="1:11">
      <c r="A248" s="39" t="s">
        <v>31</v>
      </c>
      <c r="B248" s="40"/>
      <c r="C248" s="17">
        <f>C247</f>
        <v>110</v>
      </c>
      <c r="D248" s="17">
        <f>D247</f>
        <v>110</v>
      </c>
      <c r="E248" s="17">
        <f t="shared" si="234"/>
        <v>100</v>
      </c>
      <c r="F248" s="17">
        <f t="shared" ref="F248:G248" si="235">F247</f>
        <v>0</v>
      </c>
      <c r="G248" s="17">
        <f t="shared" si="235"/>
        <v>0</v>
      </c>
      <c r="H248" s="17"/>
      <c r="I248" s="17">
        <f t="shared" ref="I248:J248" si="236">I247</f>
        <v>0</v>
      </c>
      <c r="J248" s="17">
        <f t="shared" si="236"/>
        <v>0</v>
      </c>
      <c r="K248" s="17"/>
    </row>
    <row r="249" spans="1:11">
      <c r="A249" s="51" t="s">
        <v>55</v>
      </c>
      <c r="B249" s="52"/>
      <c r="C249" s="28">
        <f>C227+C231+C236+C239+C242+C245+C248</f>
        <v>4542.2000000000007</v>
      </c>
      <c r="D249" s="28">
        <f>D227+D231+D236+D239+D242+D245+D248</f>
        <v>4475.2999999999993</v>
      </c>
      <c r="E249" s="16">
        <f t="shared" si="234"/>
        <v>98.52714543613223</v>
      </c>
      <c r="F249" s="28">
        <f>F227+F231+F236+F239+F242+F245+F248</f>
        <v>0</v>
      </c>
      <c r="G249" s="28">
        <f>G227+G231+G236+G239+G242+G245+G248</f>
        <v>0</v>
      </c>
      <c r="H249" s="16"/>
      <c r="I249" s="28">
        <f>I227+I231+I236+I239+I242+I245+I248</f>
        <v>1802.2</v>
      </c>
      <c r="J249" s="28">
        <f>J227+J231+J236+J239+J242+J245+J248</f>
        <v>1802.1</v>
      </c>
      <c r="K249" s="16">
        <f t="shared" ref="K249" si="237">J249/I249*100</f>
        <v>99.994451226278983</v>
      </c>
    </row>
    <row r="250" spans="1:11">
      <c r="A250" s="10">
        <v>14</v>
      </c>
      <c r="B250" s="53" t="s">
        <v>15</v>
      </c>
      <c r="C250" s="54"/>
      <c r="D250" s="54"/>
      <c r="E250" s="54"/>
      <c r="F250" s="54"/>
      <c r="G250" s="54"/>
      <c r="H250" s="54"/>
      <c r="I250" s="54"/>
      <c r="J250" s="54"/>
      <c r="K250" s="55"/>
    </row>
    <row r="251" spans="1:11">
      <c r="A251" s="34" t="s">
        <v>103</v>
      </c>
      <c r="B251" s="35"/>
      <c r="C251" s="35"/>
      <c r="D251" s="35"/>
      <c r="E251" s="35"/>
      <c r="F251" s="35"/>
      <c r="G251" s="35"/>
      <c r="H251" s="35"/>
      <c r="I251" s="35"/>
      <c r="J251" s="35"/>
      <c r="K251" s="36"/>
    </row>
    <row r="252" spans="1:11" ht="28.5" customHeight="1">
      <c r="A252" s="47" t="s">
        <v>102</v>
      </c>
      <c r="B252" s="38"/>
      <c r="C252" s="23">
        <v>56630.400000000001</v>
      </c>
      <c r="D252" s="23">
        <v>55753</v>
      </c>
      <c r="E252" s="23">
        <f t="shared" ref="E252:E253" si="238">D252/C252*100</f>
        <v>98.450655478329665</v>
      </c>
      <c r="F252" s="23"/>
      <c r="G252" s="23"/>
      <c r="H252" s="23"/>
      <c r="I252" s="23">
        <v>56630.400000000001</v>
      </c>
      <c r="J252" s="23">
        <v>55753</v>
      </c>
      <c r="K252" s="23">
        <f t="shared" ref="K252:K253" si="239">J252/I252*100</f>
        <v>98.450655478329665</v>
      </c>
    </row>
    <row r="253" spans="1:11">
      <c r="A253" s="39" t="s">
        <v>31</v>
      </c>
      <c r="B253" s="40"/>
      <c r="C253" s="17">
        <f>C252</f>
        <v>56630.400000000001</v>
      </c>
      <c r="D253" s="17">
        <f>D252</f>
        <v>55753</v>
      </c>
      <c r="E253" s="17">
        <f t="shared" si="238"/>
        <v>98.450655478329665</v>
      </c>
      <c r="F253" s="17">
        <f t="shared" ref="F253:G253" si="240">F252</f>
        <v>0</v>
      </c>
      <c r="G253" s="17">
        <f t="shared" si="240"/>
        <v>0</v>
      </c>
      <c r="H253" s="17"/>
      <c r="I253" s="17">
        <f t="shared" ref="I253:J253" si="241">I252</f>
        <v>56630.400000000001</v>
      </c>
      <c r="J253" s="17">
        <f t="shared" si="241"/>
        <v>55753</v>
      </c>
      <c r="K253" s="17">
        <f t="shared" si="239"/>
        <v>98.450655478329665</v>
      </c>
    </row>
    <row r="254" spans="1:11" ht="48.75" customHeight="1">
      <c r="A254" s="48" t="s">
        <v>104</v>
      </c>
      <c r="B254" s="49"/>
      <c r="C254" s="49"/>
      <c r="D254" s="49"/>
      <c r="E254" s="49"/>
      <c r="F254" s="49"/>
      <c r="G254" s="49"/>
      <c r="H254" s="49"/>
      <c r="I254" s="49"/>
      <c r="J254" s="49"/>
      <c r="K254" s="50"/>
    </row>
    <row r="255" spans="1:11" ht="30.75" customHeight="1">
      <c r="A255" s="47" t="s">
        <v>102</v>
      </c>
      <c r="B255" s="38"/>
      <c r="C255" s="23">
        <v>20758.8</v>
      </c>
      <c r="D255" s="23">
        <v>20758.8</v>
      </c>
      <c r="E255" s="23">
        <f t="shared" ref="E255:E256" si="242">D255/C255*100</f>
        <v>100</v>
      </c>
      <c r="F255" s="23"/>
      <c r="G255" s="23"/>
      <c r="H255" s="23"/>
      <c r="I255" s="23">
        <v>20758.8</v>
      </c>
      <c r="J255" s="23">
        <v>20758.8</v>
      </c>
      <c r="K255" s="23">
        <f t="shared" ref="K255:K256" si="243">J255/I255*100</f>
        <v>100</v>
      </c>
    </row>
    <row r="256" spans="1:11">
      <c r="A256" s="39" t="s">
        <v>31</v>
      </c>
      <c r="B256" s="40"/>
      <c r="C256" s="17">
        <f>C255</f>
        <v>20758.8</v>
      </c>
      <c r="D256" s="17">
        <f>D255</f>
        <v>20758.8</v>
      </c>
      <c r="E256" s="17">
        <f t="shared" si="242"/>
        <v>100</v>
      </c>
      <c r="F256" s="17">
        <f t="shared" ref="F256:G256" si="244">F255</f>
        <v>0</v>
      </c>
      <c r="G256" s="17">
        <f t="shared" si="244"/>
        <v>0</v>
      </c>
      <c r="H256" s="17"/>
      <c r="I256" s="17">
        <f t="shared" ref="I256:J256" si="245">I255</f>
        <v>20758.8</v>
      </c>
      <c r="J256" s="17">
        <f t="shared" si="245"/>
        <v>20758.8</v>
      </c>
      <c r="K256" s="17">
        <f t="shared" si="243"/>
        <v>100</v>
      </c>
    </row>
    <row r="257" spans="1:11" ht="30.75" customHeight="1">
      <c r="A257" s="34" t="s">
        <v>105</v>
      </c>
      <c r="B257" s="45"/>
      <c r="C257" s="45"/>
      <c r="D257" s="45"/>
      <c r="E257" s="45"/>
      <c r="F257" s="45"/>
      <c r="G257" s="45"/>
      <c r="H257" s="45"/>
      <c r="I257" s="45"/>
      <c r="J257" s="45"/>
      <c r="K257" s="46"/>
    </row>
    <row r="258" spans="1:11" ht="30" customHeight="1">
      <c r="A258" s="47" t="s">
        <v>102</v>
      </c>
      <c r="B258" s="38"/>
      <c r="C258" s="25">
        <v>685.1</v>
      </c>
      <c r="D258" s="25">
        <v>622.6</v>
      </c>
      <c r="E258" s="23">
        <f t="shared" ref="E258:E259" si="246">D258/C258*100</f>
        <v>90.877244197927311</v>
      </c>
      <c r="F258" s="26"/>
      <c r="G258" s="26"/>
      <c r="H258" s="23"/>
      <c r="I258" s="26">
        <v>685.1</v>
      </c>
      <c r="J258" s="26">
        <v>622.6</v>
      </c>
      <c r="K258" s="23">
        <f t="shared" ref="K258:K259" si="247">J258/I258*100</f>
        <v>90.877244197927311</v>
      </c>
    </row>
    <row r="259" spans="1:11">
      <c r="A259" s="39" t="s">
        <v>31</v>
      </c>
      <c r="B259" s="40"/>
      <c r="C259" s="27">
        <f>C258</f>
        <v>685.1</v>
      </c>
      <c r="D259" s="27">
        <f>D258</f>
        <v>622.6</v>
      </c>
      <c r="E259" s="17">
        <f t="shared" si="246"/>
        <v>90.877244197927311</v>
      </c>
      <c r="F259" s="27">
        <f t="shared" ref="F259:G259" si="248">F258</f>
        <v>0</v>
      </c>
      <c r="G259" s="27">
        <f t="shared" si="248"/>
        <v>0</v>
      </c>
      <c r="H259" s="17"/>
      <c r="I259" s="27">
        <f t="shared" ref="I259:J259" si="249">I258</f>
        <v>685.1</v>
      </c>
      <c r="J259" s="27">
        <f t="shared" si="249"/>
        <v>622.6</v>
      </c>
      <c r="K259" s="17">
        <f t="shared" si="247"/>
        <v>90.877244197927311</v>
      </c>
    </row>
    <row r="260" spans="1:11" ht="63.75" customHeight="1">
      <c r="A260" s="48" t="s">
        <v>106</v>
      </c>
      <c r="B260" s="49"/>
      <c r="C260" s="49"/>
      <c r="D260" s="49"/>
      <c r="E260" s="49"/>
      <c r="F260" s="49"/>
      <c r="G260" s="49"/>
      <c r="H260" s="49"/>
      <c r="I260" s="49"/>
      <c r="J260" s="49"/>
      <c r="K260" s="50"/>
    </row>
    <row r="261" spans="1:11" ht="30" customHeight="1">
      <c r="A261" s="47" t="s">
        <v>102</v>
      </c>
      <c r="B261" s="38"/>
      <c r="C261" s="23">
        <v>2899.1</v>
      </c>
      <c r="D261" s="23">
        <v>2899.1</v>
      </c>
      <c r="E261" s="23">
        <f t="shared" ref="E261:E262" si="250">D261/C261*100</f>
        <v>100</v>
      </c>
      <c r="F261" s="23"/>
      <c r="G261" s="23"/>
      <c r="H261" s="23"/>
      <c r="I261" s="23">
        <v>2899.1</v>
      </c>
      <c r="J261" s="23">
        <v>2899.1</v>
      </c>
      <c r="K261" s="23">
        <f t="shared" ref="K261:K262" si="251">J261/I261*100</f>
        <v>100</v>
      </c>
    </row>
    <row r="262" spans="1:11">
      <c r="A262" s="39" t="s">
        <v>31</v>
      </c>
      <c r="B262" s="40"/>
      <c r="C262" s="17">
        <f>C261</f>
        <v>2899.1</v>
      </c>
      <c r="D262" s="17">
        <f>D261</f>
        <v>2899.1</v>
      </c>
      <c r="E262" s="17">
        <f t="shared" si="250"/>
        <v>100</v>
      </c>
      <c r="F262" s="17">
        <f t="shared" ref="F262:G262" si="252">F261</f>
        <v>0</v>
      </c>
      <c r="G262" s="17">
        <f t="shared" si="252"/>
        <v>0</v>
      </c>
      <c r="H262" s="17"/>
      <c r="I262" s="17">
        <f t="shared" ref="I262:J262" si="253">I261</f>
        <v>2899.1</v>
      </c>
      <c r="J262" s="17">
        <f t="shared" si="253"/>
        <v>2899.1</v>
      </c>
      <c r="K262" s="17">
        <f t="shared" si="251"/>
        <v>100</v>
      </c>
    </row>
    <row r="263" spans="1:11">
      <c r="A263" s="34" t="s">
        <v>107</v>
      </c>
      <c r="B263" s="45"/>
      <c r="C263" s="45"/>
      <c r="D263" s="45"/>
      <c r="E263" s="45"/>
      <c r="F263" s="45"/>
      <c r="G263" s="45"/>
      <c r="H263" s="45"/>
      <c r="I263" s="45"/>
      <c r="J263" s="45"/>
      <c r="K263" s="46"/>
    </row>
    <row r="264" spans="1:11" ht="31.5" customHeight="1">
      <c r="A264" s="47" t="s">
        <v>102</v>
      </c>
      <c r="B264" s="38"/>
      <c r="C264" s="23">
        <v>29262.6</v>
      </c>
      <c r="D264" s="23">
        <v>29209.200000000001</v>
      </c>
      <c r="E264" s="23">
        <f t="shared" ref="E264:E265" si="254">D264/C264*100</f>
        <v>99.817514506571541</v>
      </c>
      <c r="F264" s="23"/>
      <c r="G264" s="23"/>
      <c r="H264" s="23"/>
      <c r="I264" s="23">
        <v>29224.9</v>
      </c>
      <c r="J264" s="23">
        <v>29171.5</v>
      </c>
      <c r="K264" s="23">
        <f t="shared" ref="K264:K265" si="255">J264/I264*100</f>
        <v>99.81727910104054</v>
      </c>
    </row>
    <row r="265" spans="1:11">
      <c r="A265" s="39" t="s">
        <v>31</v>
      </c>
      <c r="B265" s="40"/>
      <c r="C265" s="17">
        <f>C264</f>
        <v>29262.6</v>
      </c>
      <c r="D265" s="17">
        <f>D264</f>
        <v>29209.200000000001</v>
      </c>
      <c r="E265" s="17">
        <f t="shared" si="254"/>
        <v>99.817514506571541</v>
      </c>
      <c r="F265" s="17">
        <f t="shared" ref="F265:G265" si="256">F264</f>
        <v>0</v>
      </c>
      <c r="G265" s="17">
        <f t="shared" si="256"/>
        <v>0</v>
      </c>
      <c r="H265" s="17"/>
      <c r="I265" s="17">
        <f t="shared" ref="I265:J265" si="257">I264</f>
        <v>29224.9</v>
      </c>
      <c r="J265" s="17">
        <f t="shared" si="257"/>
        <v>29171.5</v>
      </c>
      <c r="K265" s="17">
        <f t="shared" si="255"/>
        <v>99.81727910104054</v>
      </c>
    </row>
    <row r="266" spans="1:11">
      <c r="A266" s="34" t="s">
        <v>108</v>
      </c>
      <c r="B266" s="35"/>
      <c r="C266" s="35"/>
      <c r="D266" s="35"/>
      <c r="E266" s="35"/>
      <c r="F266" s="35"/>
      <c r="G266" s="35"/>
      <c r="H266" s="35"/>
      <c r="I266" s="35"/>
      <c r="J266" s="35"/>
      <c r="K266" s="36"/>
    </row>
    <row r="267" spans="1:11">
      <c r="A267" s="37" t="s">
        <v>40</v>
      </c>
      <c r="B267" s="38"/>
      <c r="C267" s="23">
        <v>311.39999999999998</v>
      </c>
      <c r="D267" s="23">
        <v>311.3</v>
      </c>
      <c r="E267" s="23">
        <f t="shared" ref="E267:E270" si="258">D267/C267*100</f>
        <v>99.967886962106618</v>
      </c>
      <c r="F267" s="23"/>
      <c r="G267" s="23"/>
      <c r="H267" s="23"/>
      <c r="I267" s="23"/>
      <c r="J267" s="23"/>
      <c r="K267" s="23"/>
    </row>
    <row r="268" spans="1:11">
      <c r="A268" s="39" t="s">
        <v>31</v>
      </c>
      <c r="B268" s="40"/>
      <c r="C268" s="17">
        <f>C267</f>
        <v>311.39999999999998</v>
      </c>
      <c r="D268" s="17">
        <f>D267</f>
        <v>311.3</v>
      </c>
      <c r="E268" s="17">
        <f t="shared" si="258"/>
        <v>99.967886962106618</v>
      </c>
      <c r="F268" s="17">
        <f t="shared" ref="F268:G268" si="259">F267</f>
        <v>0</v>
      </c>
      <c r="G268" s="17">
        <f t="shared" si="259"/>
        <v>0</v>
      </c>
      <c r="H268" s="17"/>
      <c r="I268" s="17">
        <f t="shared" ref="I268:J268" si="260">I267</f>
        <v>0</v>
      </c>
      <c r="J268" s="17">
        <f t="shared" si="260"/>
        <v>0</v>
      </c>
      <c r="K268" s="17"/>
    </row>
    <row r="269" spans="1:11">
      <c r="A269" s="41" t="s">
        <v>55</v>
      </c>
      <c r="B269" s="42"/>
      <c r="C269" s="18">
        <f>C253+C256+C259+C262+C268+C265</f>
        <v>110547.4</v>
      </c>
      <c r="D269" s="18">
        <f>D253+D256+D259+D262+D268+D265</f>
        <v>109554.00000000001</v>
      </c>
      <c r="E269" s="16">
        <f t="shared" si="258"/>
        <v>99.101380946091922</v>
      </c>
      <c r="F269" s="18">
        <f t="shared" ref="F269:G269" si="261">F253+F256+F259+F262+F268+F265</f>
        <v>0</v>
      </c>
      <c r="G269" s="18">
        <f t="shared" si="261"/>
        <v>0</v>
      </c>
      <c r="H269" s="16"/>
      <c r="I269" s="18">
        <f t="shared" ref="I269" si="262">I253+I256+I259+I262+I268+I265</f>
        <v>110198.30000000002</v>
      </c>
      <c r="J269" s="18">
        <f>J253+J256+J259+J262+J268+J265</f>
        <v>109205.00000000001</v>
      </c>
      <c r="K269" s="16">
        <f t="shared" ref="K269:K270" si="263">J269/I269*100</f>
        <v>99.098624933415493</v>
      </c>
    </row>
    <row r="270" spans="1:11" ht="38.25" customHeight="1">
      <c r="A270" s="43" t="s">
        <v>109</v>
      </c>
      <c r="B270" s="44"/>
      <c r="C270" s="33">
        <f>C27+C48+C70+C81+C94+C133+C153+C175+C186+C198+C206+C223+C249+C269</f>
        <v>1572545.2999999996</v>
      </c>
      <c r="D270" s="33">
        <f>D27+D48+D70+D81+D94+D133+D153+D175+D186+D198+D206+D223+D249+D269</f>
        <v>1555464.5</v>
      </c>
      <c r="E270" s="33">
        <f t="shared" si="258"/>
        <v>98.913811894639878</v>
      </c>
      <c r="F270" s="33">
        <f>F27+F48+F70+F81+F94+F133+F153+F175+F186+F198+F206+F223+F249+F269</f>
        <v>15063.7</v>
      </c>
      <c r="G270" s="33">
        <f>G27+G48+G70+G81+G94+G133+G153+G175+G186+G198+G206+G223+G249+G269</f>
        <v>7529.7</v>
      </c>
      <c r="H270" s="33">
        <f t="shared" ref="H270" si="264">G270/F270*100</f>
        <v>49.985727278158748</v>
      </c>
      <c r="I270" s="33">
        <f>I27+I48+I70+I81+I94+I133+I153+I175+I186+I198+I206+I223+I249+I269</f>
        <v>1048364.2</v>
      </c>
      <c r="J270" s="33">
        <f>J27+J48+J70+J81+J94+J133+J153+J175+J186+J198+J206+J223+J249+J269</f>
        <v>1042728.1999999998</v>
      </c>
      <c r="K270" s="33">
        <f t="shared" si="263"/>
        <v>99.462400566520671</v>
      </c>
    </row>
  </sheetData>
  <mergeCells count="275">
    <mergeCell ref="E2:K2"/>
    <mergeCell ref="A103:B103"/>
    <mergeCell ref="A104:B104"/>
    <mergeCell ref="B95:K95"/>
    <mergeCell ref="A96:K96"/>
    <mergeCell ref="A97:B97"/>
    <mergeCell ref="A98:B98"/>
    <mergeCell ref="A99:B99"/>
    <mergeCell ref="A115:B115"/>
    <mergeCell ref="A93:B93"/>
    <mergeCell ref="A94:B94"/>
    <mergeCell ref="A86:B86"/>
    <mergeCell ref="A87:K87"/>
    <mergeCell ref="A88:B88"/>
    <mergeCell ref="A89:B89"/>
    <mergeCell ref="A100:B100"/>
    <mergeCell ref="A101:B101"/>
    <mergeCell ref="A102:K102"/>
    <mergeCell ref="A83:K83"/>
    <mergeCell ref="A84:B84"/>
    <mergeCell ref="A85:B85"/>
    <mergeCell ref="A78:B78"/>
    <mergeCell ref="A79:B79"/>
    <mergeCell ref="A90:K90"/>
    <mergeCell ref="A116:K116"/>
    <mergeCell ref="A110:B110"/>
    <mergeCell ref="A111:K111"/>
    <mergeCell ref="A112:B112"/>
    <mergeCell ref="A113:B113"/>
    <mergeCell ref="A114:B114"/>
    <mergeCell ref="A105:K105"/>
    <mergeCell ref="A106:B106"/>
    <mergeCell ref="A107:B107"/>
    <mergeCell ref="A108:B108"/>
    <mergeCell ref="A109:B109"/>
    <mergeCell ref="A91:B91"/>
    <mergeCell ref="A92:B92"/>
    <mergeCell ref="A80:B80"/>
    <mergeCell ref="A74:B74"/>
    <mergeCell ref="A73:B73"/>
    <mergeCell ref="A75:K75"/>
    <mergeCell ref="A76:B76"/>
    <mergeCell ref="A77:B77"/>
    <mergeCell ref="A81:B81"/>
    <mergeCell ref="B82:K82"/>
    <mergeCell ref="A65:B65"/>
    <mergeCell ref="A67:K67"/>
    <mergeCell ref="A68:B68"/>
    <mergeCell ref="B71:K71"/>
    <mergeCell ref="A72:K72"/>
    <mergeCell ref="A57:B57"/>
    <mergeCell ref="A58:K58"/>
    <mergeCell ref="A62:B62"/>
    <mergeCell ref="A63:B63"/>
    <mergeCell ref="A64:K64"/>
    <mergeCell ref="A66:B66"/>
    <mergeCell ref="A69:B69"/>
    <mergeCell ref="A70:B70"/>
    <mergeCell ref="A51:B51"/>
    <mergeCell ref="A53:B53"/>
    <mergeCell ref="A54:K54"/>
    <mergeCell ref="A55:B55"/>
    <mergeCell ref="A56:B56"/>
    <mergeCell ref="A46:B46"/>
    <mergeCell ref="A47:B47"/>
    <mergeCell ref="A40:B40"/>
    <mergeCell ref="B49:K49"/>
    <mergeCell ref="A50:K50"/>
    <mergeCell ref="A48:B48"/>
    <mergeCell ref="A41:B41"/>
    <mergeCell ref="A42:K42"/>
    <mergeCell ref="A43:B43"/>
    <mergeCell ref="A44:B44"/>
    <mergeCell ref="A45:B45"/>
    <mergeCell ref="A52:B52"/>
    <mergeCell ref="A35:K35"/>
    <mergeCell ref="A36:B36"/>
    <mergeCell ref="A37:B37"/>
    <mergeCell ref="A38:B38"/>
    <mergeCell ref="A39:K39"/>
    <mergeCell ref="A30:B30"/>
    <mergeCell ref="A31:B31"/>
    <mergeCell ref="A32:K32"/>
    <mergeCell ref="A33:B33"/>
    <mergeCell ref="A34:B34"/>
    <mergeCell ref="D3:D4"/>
    <mergeCell ref="E3:E4"/>
    <mergeCell ref="A25:B25"/>
    <mergeCell ref="A26:B26"/>
    <mergeCell ref="A29:J29"/>
    <mergeCell ref="A27:B27"/>
    <mergeCell ref="B28:K28"/>
    <mergeCell ref="A12:K12"/>
    <mergeCell ref="A13:B13"/>
    <mergeCell ref="A15:K15"/>
    <mergeCell ref="A16:B16"/>
    <mergeCell ref="A18:K18"/>
    <mergeCell ref="A19:B19"/>
    <mergeCell ref="A14:B14"/>
    <mergeCell ref="A17:B17"/>
    <mergeCell ref="A20:B20"/>
    <mergeCell ref="A21:K21"/>
    <mergeCell ref="A22:B22"/>
    <mergeCell ref="A23:B23"/>
    <mergeCell ref="A24:K24"/>
    <mergeCell ref="A1:K1"/>
    <mergeCell ref="A117:B117"/>
    <mergeCell ref="A118:B118"/>
    <mergeCell ref="A119:B119"/>
    <mergeCell ref="A120:B120"/>
    <mergeCell ref="A121:B121"/>
    <mergeCell ref="A122:K122"/>
    <mergeCell ref="A123:B123"/>
    <mergeCell ref="A124:B124"/>
    <mergeCell ref="A59:B59"/>
    <mergeCell ref="A61:K61"/>
    <mergeCell ref="A60:B60"/>
    <mergeCell ref="A8:B8"/>
    <mergeCell ref="A7:B7"/>
    <mergeCell ref="A9:K9"/>
    <mergeCell ref="A10:B10"/>
    <mergeCell ref="A11:B11"/>
    <mergeCell ref="F3:H3"/>
    <mergeCell ref="I3:K3"/>
    <mergeCell ref="B5:K5"/>
    <mergeCell ref="A6:K6"/>
    <mergeCell ref="C3:C4"/>
    <mergeCell ref="A3:A4"/>
    <mergeCell ref="B3:B4"/>
    <mergeCell ref="A133:B133"/>
    <mergeCell ref="B134:K134"/>
    <mergeCell ref="A135:K135"/>
    <mergeCell ref="A136:B136"/>
    <mergeCell ref="A137:B137"/>
    <mergeCell ref="A138:K138"/>
    <mergeCell ref="A139:B139"/>
    <mergeCell ref="A140:B140"/>
    <mergeCell ref="A125:B125"/>
    <mergeCell ref="A126:B126"/>
    <mergeCell ref="A127:K127"/>
    <mergeCell ref="A128:B128"/>
    <mergeCell ref="A129:B129"/>
    <mergeCell ref="A130:K130"/>
    <mergeCell ref="A131:B131"/>
    <mergeCell ref="A132:B132"/>
    <mergeCell ref="A141:K141"/>
    <mergeCell ref="A142:B142"/>
    <mergeCell ref="A143:B143"/>
    <mergeCell ref="A144:K144"/>
    <mergeCell ref="A145:B145"/>
    <mergeCell ref="A146:B146"/>
    <mergeCell ref="A147:K147"/>
    <mergeCell ref="A148:B148"/>
    <mergeCell ref="A149:B149"/>
    <mergeCell ref="A177:K177"/>
    <mergeCell ref="A175:B175"/>
    <mergeCell ref="A150:K150"/>
    <mergeCell ref="A151:B151"/>
    <mergeCell ref="A152:B152"/>
    <mergeCell ref="A153:B153"/>
    <mergeCell ref="B154:K154"/>
    <mergeCell ref="A155:K155"/>
    <mergeCell ref="A156:B156"/>
    <mergeCell ref="A157:B157"/>
    <mergeCell ref="A158:K158"/>
    <mergeCell ref="A178:B178"/>
    <mergeCell ref="A179:B179"/>
    <mergeCell ref="B187:K187"/>
    <mergeCell ref="A190:B190"/>
    <mergeCell ref="A188:K188"/>
    <mergeCell ref="A191:B191"/>
    <mergeCell ref="A192:K192"/>
    <mergeCell ref="A159:B159"/>
    <mergeCell ref="A160:B160"/>
    <mergeCell ref="A161:B161"/>
    <mergeCell ref="A162:K162"/>
    <mergeCell ref="A163:B163"/>
    <mergeCell ref="A164:B164"/>
    <mergeCell ref="A165:B165"/>
    <mergeCell ref="A166:K166"/>
    <mergeCell ref="A167:B167"/>
    <mergeCell ref="A168:B168"/>
    <mergeCell ref="A169:K169"/>
    <mergeCell ref="A170:B170"/>
    <mergeCell ref="A171:B171"/>
    <mergeCell ref="A172:K172"/>
    <mergeCell ref="A173:B173"/>
    <mergeCell ref="A174:B174"/>
    <mergeCell ref="B176:K176"/>
    <mergeCell ref="A195:K195"/>
    <mergeCell ref="A194:B194"/>
    <mergeCell ref="A196:B196"/>
    <mergeCell ref="A197:B197"/>
    <mergeCell ref="A198:B198"/>
    <mergeCell ref="B199:K199"/>
    <mergeCell ref="A180:K180"/>
    <mergeCell ref="A181:B181"/>
    <mergeCell ref="A182:B182"/>
    <mergeCell ref="A183:K183"/>
    <mergeCell ref="A184:B184"/>
    <mergeCell ref="A185:B185"/>
    <mergeCell ref="A186:B186"/>
    <mergeCell ref="A193:B193"/>
    <mergeCell ref="A189:B189"/>
    <mergeCell ref="A200:K200"/>
    <mergeCell ref="A201:B201"/>
    <mergeCell ref="A202:B202"/>
    <mergeCell ref="A203:K203"/>
    <mergeCell ref="A204:B204"/>
    <mergeCell ref="A205:B205"/>
    <mergeCell ref="A206:B206"/>
    <mergeCell ref="B207:K207"/>
    <mergeCell ref="A208:K208"/>
    <mergeCell ref="A209:B209"/>
    <mergeCell ref="A210:B210"/>
    <mergeCell ref="A211:K211"/>
    <mergeCell ref="A212:B212"/>
    <mergeCell ref="A213:B213"/>
    <mergeCell ref="A214:K214"/>
    <mergeCell ref="A215:B215"/>
    <mergeCell ref="A216:B216"/>
    <mergeCell ref="A217:K217"/>
    <mergeCell ref="A218:B218"/>
    <mergeCell ref="A219:B219"/>
    <mergeCell ref="A220:K220"/>
    <mergeCell ref="A221:B221"/>
    <mergeCell ref="A222:B222"/>
    <mergeCell ref="A223:B223"/>
    <mergeCell ref="B224:K224"/>
    <mergeCell ref="A225:K225"/>
    <mergeCell ref="A226:B226"/>
    <mergeCell ref="A233:B233"/>
    <mergeCell ref="A234:B234"/>
    <mergeCell ref="A235:B235"/>
    <mergeCell ref="A236:B236"/>
    <mergeCell ref="A237:K237"/>
    <mergeCell ref="A238:B238"/>
    <mergeCell ref="A227:B227"/>
    <mergeCell ref="A228:K228"/>
    <mergeCell ref="A229:B229"/>
    <mergeCell ref="A230:B230"/>
    <mergeCell ref="A231:B231"/>
    <mergeCell ref="A232:K232"/>
    <mergeCell ref="A239:B239"/>
    <mergeCell ref="A240:K240"/>
    <mergeCell ref="A241:B241"/>
    <mergeCell ref="A242:B242"/>
    <mergeCell ref="A243:K243"/>
    <mergeCell ref="A244:B244"/>
    <mergeCell ref="A245:B245"/>
    <mergeCell ref="A246:K246"/>
    <mergeCell ref="A247:B247"/>
    <mergeCell ref="A248:B248"/>
    <mergeCell ref="A249:B249"/>
    <mergeCell ref="B250:K250"/>
    <mergeCell ref="A251:K251"/>
    <mergeCell ref="A252:B252"/>
    <mergeCell ref="A253:B253"/>
    <mergeCell ref="A254:K254"/>
    <mergeCell ref="A255:B255"/>
    <mergeCell ref="A256:B256"/>
    <mergeCell ref="A266:K266"/>
    <mergeCell ref="A267:B267"/>
    <mergeCell ref="A268:B268"/>
    <mergeCell ref="A269:B269"/>
    <mergeCell ref="A270:B270"/>
    <mergeCell ref="A257:K257"/>
    <mergeCell ref="A258:B258"/>
    <mergeCell ref="A259:B259"/>
    <mergeCell ref="A260:K260"/>
    <mergeCell ref="A261:B261"/>
    <mergeCell ref="A262:B262"/>
    <mergeCell ref="A263:K263"/>
    <mergeCell ref="A264:B264"/>
    <mergeCell ref="A265:B265"/>
  </mergeCells>
  <pageMargins left="0.47244094488188981" right="0.31496062992125984" top="0.43307086614173229" bottom="0.35" header="0.31496062992125984" footer="0.31496062992125984"/>
  <pageSetup paperSize="9" scale="9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Valentina</cp:lastModifiedBy>
  <cp:lastPrinted>2017-01-13T07:06:09Z</cp:lastPrinted>
  <dcterms:created xsi:type="dcterms:W3CDTF">2016-11-22T06:59:06Z</dcterms:created>
  <dcterms:modified xsi:type="dcterms:W3CDTF">2017-03-22T11:15:53Z</dcterms:modified>
</cp:coreProperties>
</file>